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FY 2020\12. Def. documenten\"/>
    </mc:Choice>
  </mc:AlternateContent>
  <xr:revisionPtr revIDLastSave="0" documentId="13_ncr:1_{2E430B69-50A6-4538-9DBF-0CBD32545DF5}" xr6:coauthVersionLast="45" xr6:coauthVersionMax="45" xr10:uidLastSave="{00000000-0000-0000-0000-000000000000}"/>
  <bookViews>
    <workbookView xWindow="-120" yWindow="-120" windowWidth="29040" windowHeight="17640" activeTab="4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CIE'!$A$1:$K$27</definedName>
    <definedName name="_xlnm.Print_Area" localSheetId="0">'Consolidated BS'!$A$1:$C$48</definedName>
    <definedName name="_xlnm.Print_Area" localSheetId="1">'Consolidated IS'!$A$1:$C$47</definedName>
    <definedName name="_xlnm.Print_Area" localSheetId="3">'Segmented Balance Sheet'!$A$1:$H$75</definedName>
    <definedName name="_xlnm.Print_Area" localSheetId="4">'Segmented IS'!$A$1:$H$95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6" l="1"/>
  <c r="D30" i="7" l="1"/>
  <c r="G22" i="7"/>
  <c r="H22" i="7"/>
  <c r="D22" i="7"/>
  <c r="B22" i="7"/>
  <c r="G7" i="7"/>
  <c r="G9" i="7" s="1"/>
  <c r="G18" i="7" s="1"/>
  <c r="H7" i="7"/>
  <c r="H9" i="7" s="1"/>
  <c r="C7" i="7"/>
  <c r="C9" i="7" s="1"/>
  <c r="C18" i="7" s="1"/>
  <c r="D7" i="7"/>
  <c r="D9" i="7" s="1"/>
  <c r="E7" i="7"/>
  <c r="F7" i="7"/>
  <c r="F9" i="7" s="1"/>
  <c r="F18" i="7" s="1"/>
  <c r="B7" i="7"/>
  <c r="B9" i="7" s="1"/>
  <c r="F30" i="7" l="1"/>
  <c r="F32" i="7" s="1"/>
  <c r="F35" i="7" s="1"/>
  <c r="F40" i="7" s="1"/>
  <c r="D18" i="7"/>
  <c r="H30" i="7"/>
  <c r="G32" i="7"/>
  <c r="G35" i="7" s="1"/>
  <c r="G40" i="7" s="1"/>
  <c r="G30" i="7"/>
  <c r="B18" i="7"/>
  <c r="C22" i="7"/>
  <c r="C30" i="7"/>
  <c r="C32" i="7" s="1"/>
  <c r="C35" i="7" s="1"/>
  <c r="C40" i="7" s="1"/>
  <c r="B30" i="7"/>
  <c r="F22" i="7"/>
  <c r="E30" i="7"/>
  <c r="H18" i="7"/>
  <c r="H32" i="7" s="1"/>
  <c r="H35" i="7" s="1"/>
  <c r="H40" i="7" s="1"/>
  <c r="E9" i="7"/>
  <c r="E18" i="7" s="1"/>
  <c r="E22" i="7"/>
  <c r="D32" i="7"/>
  <c r="D35" i="7" s="1"/>
  <c r="D40" i="7" s="1"/>
  <c r="C75" i="3"/>
  <c r="C73" i="3"/>
  <c r="D73" i="3"/>
  <c r="D75" i="3" s="1"/>
  <c r="F73" i="3"/>
  <c r="H73" i="3"/>
  <c r="H75" i="3" s="1"/>
  <c r="G73" i="3"/>
  <c r="G75" i="3" s="1"/>
  <c r="E73" i="3"/>
  <c r="B73" i="3"/>
  <c r="B75" i="3" s="1"/>
  <c r="C59" i="3"/>
  <c r="D59" i="3"/>
  <c r="H59" i="3"/>
  <c r="B59" i="3"/>
  <c r="G59" i="3"/>
  <c r="E59" i="3"/>
  <c r="F59" i="3"/>
  <c r="F75" i="3" s="1"/>
  <c r="H55" i="3"/>
  <c r="G55" i="3"/>
  <c r="C55" i="3"/>
  <c r="D55" i="3"/>
  <c r="E55" i="3"/>
  <c r="F55" i="3"/>
  <c r="B55" i="3"/>
  <c r="E75" i="3" l="1"/>
  <c r="B32" i="7"/>
  <c r="B35" i="7" s="1"/>
  <c r="B40" i="7" s="1"/>
  <c r="E32" i="7"/>
  <c r="E35" i="7" s="1"/>
  <c r="E40" i="7" s="1"/>
  <c r="H21" i="3"/>
  <c r="C21" i="3"/>
  <c r="D21" i="3"/>
  <c r="E21" i="3"/>
  <c r="F21" i="3"/>
  <c r="B21" i="3"/>
  <c r="H17" i="3"/>
  <c r="D17" i="3"/>
  <c r="F17" i="3" l="1"/>
  <c r="B35" i="3"/>
  <c r="B37" i="3" s="1"/>
  <c r="F35" i="3"/>
  <c r="F37" i="3" s="1"/>
  <c r="E17" i="3"/>
  <c r="E35" i="3"/>
  <c r="E37" i="3" s="1"/>
  <c r="G17" i="3"/>
  <c r="D35" i="3"/>
  <c r="D37" i="3" s="1"/>
  <c r="B17" i="3"/>
  <c r="H35" i="3"/>
  <c r="H37" i="3" s="1"/>
  <c r="G35" i="3"/>
  <c r="C17" i="3"/>
  <c r="C35" i="3"/>
  <c r="C37" i="3" s="1"/>
  <c r="G21" i="3"/>
  <c r="G37" i="3" s="1"/>
  <c r="B21" i="6"/>
  <c r="B27" i="6" s="1"/>
  <c r="C21" i="6"/>
  <c r="C27" i="6" s="1"/>
  <c r="I21" i="6"/>
  <c r="G21" i="6"/>
  <c r="E21" i="6"/>
  <c r="E27" i="6" s="1"/>
  <c r="D21" i="6"/>
  <c r="D27" i="6" s="1"/>
  <c r="K27" i="6"/>
  <c r="J21" i="6"/>
  <c r="H21" i="6"/>
  <c r="H27" i="6" s="1"/>
  <c r="F21" i="6"/>
  <c r="F27" i="6" s="1"/>
  <c r="G27" i="6" l="1"/>
  <c r="I27" i="6"/>
  <c r="B16" i="6" l="1"/>
  <c r="C16" i="6"/>
  <c r="D16" i="6"/>
  <c r="E16" i="6"/>
  <c r="F16" i="6"/>
  <c r="G16" i="6"/>
  <c r="H16" i="6"/>
  <c r="J16" i="6"/>
  <c r="K16" i="6"/>
  <c r="G18" i="6" l="1"/>
  <c r="F18" i="6"/>
  <c r="E18" i="6"/>
  <c r="D18" i="6"/>
  <c r="C18" i="6"/>
  <c r="B18" i="6"/>
</calcChain>
</file>

<file path=xl/sharedStrings.xml><?xml version="1.0" encoding="utf-8"?>
<sst xmlns="http://schemas.openxmlformats.org/spreadsheetml/2006/main" count="280" uniqueCount="118">
  <si>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</si>
  <si>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</si>
  <si>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</si>
  <si>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</si>
  <si>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</si>
  <si>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</si>
  <si>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</si>
  <si>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</si>
  <si>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</si>
  <si>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</si>
  <si>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</si>
  <si>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Share capital</t>
  </si>
  <si>
    <t>Share premium reserve</t>
  </si>
  <si>
    <t>Actuarial gains and losses</t>
  </si>
  <si>
    <t>Retained earnings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</si>
  <si>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</si>
  <si>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</si>
  <si>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</si>
  <si>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</si>
  <si>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</si>
  <si>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</si>
  <si>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</si>
  <si>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</si>
  <si>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</si>
  <si>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</si>
  <si>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</si>
  <si>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</si>
  <si>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</si>
  <si>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</si>
  <si>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</si>
  <si>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</si>
  <si>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</si>
  <si>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</si>
  <si>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</si>
  <si>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</si>
  <si>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</si>
  <si>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</si>
  <si>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</si>
  <si>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</si>
  <si>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</si>
  <si>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</si>
  <si>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</si>
  <si>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</si>
  <si>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</si>
  <si>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</si>
  <si>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</si>
  <si>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</si>
  <si>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</si>
  <si>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</si>
  <si>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</si>
  <si>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Income tax (expense) / gain</t>
  </si>
  <si>
    <t>Attributable to:</t>
  </si>
  <si>
    <t>- Holders of other equity instruments</t>
  </si>
  <si>
    <t>Non-life</t>
  </si>
  <si>
    <t>Life</t>
  </si>
  <si>
    <t>Distribution and Services</t>
  </si>
  <si>
    <t>Holding and Other</t>
  </si>
  <si>
    <t>Eliminations</t>
  </si>
  <si>
    <t>Total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</si>
  <si>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</si>
  <si>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</si>
  <si>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</si>
  <si>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</si>
  <si>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Equity attributable to shareholders</t>
  </si>
  <si>
    <t>Total other comprehensive income</t>
  </si>
  <si>
    <t>Total comprehensive income</t>
  </si>
  <si>
    <t>Dividend paid</t>
  </si>
  <si>
    <t>- Non-controlling interests</t>
  </si>
  <si>
    <t>Property and equipment</t>
  </si>
  <si>
    <t>Associates and joint ventures at equity method</t>
  </si>
  <si>
    <t>Treasury shares</t>
  </si>
  <si>
    <t>Total equity and liabilities</t>
  </si>
  <si>
    <t>- Shareholders of the parent</t>
  </si>
  <si>
    <t>Discretionary interest on other equity instruments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</si>
  <si>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</si>
  <si>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</si>
  <si>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</si>
  <si>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</si>
  <si>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</si>
  <si>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</si>
  <si>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</si>
  <si>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</si>
  <si>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</si>
  <si>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</si>
  <si>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Gross written premiums</t>
  </si>
  <si>
    <t>Assets held for sale</t>
  </si>
  <si>
    <t>Liabilities relating to assets held for sale</t>
  </si>
  <si>
    <t>Continuing operations</t>
  </si>
  <si>
    <t>Discontinued operations</t>
  </si>
  <si>
    <t>Liabilities related to assets held for sale</t>
  </si>
  <si>
    <t>Derivatives assets</t>
  </si>
  <si>
    <t>Derivatives liabilities</t>
  </si>
  <si>
    <t>Realised gains and losses</t>
  </si>
  <si>
    <t>At 1 January 2019</t>
  </si>
  <si>
    <t>Atributable to:</t>
  </si>
  <si>
    <t>- Shareholder of the parent</t>
  </si>
  <si>
    <t>Asset Management</t>
  </si>
  <si>
    <t>As at 31 December 2019
(in € millions)</t>
  </si>
  <si>
    <t>At 1 January 2020</t>
  </si>
  <si>
    <t>Other movements</t>
  </si>
  <si>
    <t>Net result</t>
  </si>
  <si>
    <t>31 December 2020</t>
  </si>
  <si>
    <t>At 31 December 2019</t>
  </si>
  <si>
    <t>At 31 December 2020</t>
  </si>
  <si>
    <t>As at 31 December 2020
(in € millions)</t>
  </si>
  <si>
    <t>2020
(in € millions)</t>
  </si>
  <si>
    <t>2019
(in € millions)</t>
  </si>
  <si>
    <t>Cost of issue of other equity instruments</t>
  </si>
  <si>
    <t>Redemption of other equity instruments</t>
  </si>
  <si>
    <t>Issue of other equity instruments</t>
  </si>
  <si>
    <t>Result before tax</t>
  </si>
  <si>
    <t>Result after tax from continuing operations</t>
  </si>
  <si>
    <t>Result after tax from discontinued operations</t>
  </si>
  <si>
    <t>Result attributable to holders of equity instruments</t>
  </si>
  <si>
    <t>Result from the continuing operations</t>
  </si>
  <si>
    <t>Result for the year</t>
  </si>
  <si>
    <r>
      <rPr>
        <i/>
        <vertAlign val="superscript"/>
        <sz val="10"/>
        <color rgb="FF000000"/>
        <rFont val="Arial"/>
        <family val="2"/>
      </rPr>
      <t>1</t>
    </r>
    <r>
      <rPr>
        <i/>
        <sz val="10"/>
        <color indexed="8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Comparative figures 2019 have been restated for a reclassification of rural property contracts from investment property to investments (classified at fair value through profit or loss) amounting to € 72 million as at 31 December 2019.</t>
    </r>
  </si>
  <si>
    <r>
      <t>31 December 2019 (restated)</t>
    </r>
    <r>
      <rPr>
        <b/>
        <vertAlign val="superscript"/>
        <sz val="10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</si>
</sst>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b/>
      <vertAlign val="superscript"/>
      <sz val="10"/>
      <color theme="1"/>
      <name val="Arial"/>
      <family val="2"/>
    </font>
    <font>
      <i/>
      <vertAlign val="superscript"/>
      <sz val="10"/>
      <color rgb="FF000000"/>
      <name val="Arial"/>
      <family val="2"/>
    </font>
    <font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  <xf numFmtId="3" fontId="7" fillId="0" borderId="5" applyFill="0" applyAlignment="0" applyProtection="0"/>
  </cellStyleXfs>
  <cellXfs count="14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2" fillId="0" borderId="0" xfId="1" applyFont="1" applyFill="1" applyBorder="1" applyAlignment="1">
      <alignment vertical="top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7" fontId="4" fillId="0" borderId="0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6" fillId="0" borderId="2" xfId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right" textRotation="90" wrapText="1"/>
    </xf>
    <xf numFmtId="165" fontId="4" fillId="0" borderId="4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vertical="top"/>
    </xf>
    <xf numFmtId="167" fontId="4" fillId="2" borderId="0" xfId="2" applyNumberFormat="1" applyFont="1" applyFill="1" applyBorder="1" applyAlignment="1">
      <alignment horizontal="right"/>
    </xf>
    <xf numFmtId="0" fontId="2" fillId="0" borderId="0" xfId="1" applyFont="1" applyBorder="1" applyAlignment="1"/>
    <xf numFmtId="0" fontId="0" fillId="0" borderId="0" xfId="0"/>
    <xf numFmtId="165" fontId="0" fillId="0" borderId="0" xfId="0" applyNumberFormat="1"/>
    <xf numFmtId="165" fontId="4" fillId="0" borderId="0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wrapText="1"/>
    </xf>
    <xf numFmtId="0" fontId="2" fillId="2" borderId="0" xfId="1" applyFont="1" applyFill="1" applyBorder="1" applyAlignment="1">
      <alignment horizontal="right" vertical="top"/>
    </xf>
    <xf numFmtId="0" fontId="2" fillId="2" borderId="0" xfId="1" applyFont="1" applyFill="1" applyBorder="1" applyAlignment="1"/>
    <xf numFmtId="0" fontId="2" fillId="0" borderId="2" xfId="1" applyFont="1" applyFill="1" applyBorder="1" applyAlignment="1">
      <alignment horizontal="right" textRotation="90" wrapText="1"/>
    </xf>
    <xf numFmtId="0" fontId="6" fillId="2" borderId="2" xfId="1" applyFont="1" applyFill="1" applyBorder="1" applyAlignment="1">
      <alignment horizontal="left"/>
    </xf>
    <xf numFmtId="49" fontId="8" fillId="0" borderId="3" xfId="1" applyNumberFormat="1" applyFont="1" applyFill="1" applyBorder="1" applyAlignment="1">
      <alignment horizontal="right" textRotation="90" wrapText="1"/>
    </xf>
    <xf numFmtId="0" fontId="9" fillId="0" borderId="0" xfId="0" applyFont="1"/>
    <xf numFmtId="0" fontId="0" fillId="0" borderId="0" xfId="0" applyFont="1"/>
    <xf numFmtId="0" fontId="9" fillId="3" borderId="0" xfId="0" applyFont="1" applyFill="1" applyBorder="1" applyAlignment="1">
      <alignment vertical="center"/>
    </xf>
    <xf numFmtId="0" fontId="0" fillId="3" borderId="0" xfId="0" applyFill="1" applyBorder="1"/>
    <xf numFmtId="168" fontId="2" fillId="4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168" fontId="4" fillId="4" borderId="1" xfId="3" applyNumberFormat="1" applyFont="1" applyFill="1" applyBorder="1" applyAlignment="1">
      <alignment horizontal="right"/>
    </xf>
    <xf numFmtId="168" fontId="4" fillId="2" borderId="1" xfId="3" applyNumberFormat="1" applyFont="1" applyFill="1" applyBorder="1" applyAlignment="1">
      <alignment horizontal="right"/>
    </xf>
    <xf numFmtId="168" fontId="2" fillId="4" borderId="0" xfId="3" applyNumberFormat="1" applyFont="1" applyFill="1" applyBorder="1" applyAlignment="1"/>
    <xf numFmtId="168" fontId="4" fillId="4" borderId="2" xfId="3" applyNumberFormat="1" applyFont="1" applyFill="1" applyBorder="1" applyAlignment="1">
      <alignment horizontal="right"/>
    </xf>
    <xf numFmtId="168" fontId="4" fillId="2" borderId="2" xfId="3" applyNumberFormat="1" applyFont="1" applyFill="1" applyBorder="1" applyAlignment="1">
      <alignment horizontal="right"/>
    </xf>
    <xf numFmtId="168" fontId="4" fillId="2" borderId="0" xfId="3" applyNumberFormat="1" applyFont="1" applyFill="1" applyBorder="1" applyAlignment="1">
      <alignment horizontal="right"/>
    </xf>
    <xf numFmtId="0" fontId="8" fillId="3" borderId="0" xfId="1" applyFont="1" applyFill="1" applyBorder="1" applyAlignment="1">
      <alignment vertical="center"/>
    </xf>
    <xf numFmtId="166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2" fillId="4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165" fontId="2" fillId="4" borderId="0" xfId="1" applyNumberFormat="1" applyFont="1" applyFill="1" applyBorder="1" applyAlignment="1">
      <alignment horizontal="right" vertical="top" wrapText="1"/>
    </xf>
    <xf numFmtId="165" fontId="4" fillId="4" borderId="1" xfId="1" applyNumberFormat="1" applyFont="1" applyFill="1" applyBorder="1" applyAlignment="1">
      <alignment horizontal="right" vertical="top" wrapText="1"/>
    </xf>
    <xf numFmtId="165" fontId="4" fillId="4" borderId="4" xfId="1" applyNumberFormat="1" applyFont="1" applyFill="1" applyBorder="1" applyAlignment="1">
      <alignment horizontal="right" vertical="top" wrapText="1"/>
    </xf>
    <xf numFmtId="0" fontId="8" fillId="3" borderId="0" xfId="1" applyFont="1" applyFill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 applyAlignment="1"/>
    <xf numFmtId="0" fontId="2" fillId="4" borderId="0" xfId="1" applyFont="1" applyFill="1" applyBorder="1" applyAlignment="1">
      <alignment horizontal="right" vertical="top"/>
    </xf>
    <xf numFmtId="0" fontId="4" fillId="3" borderId="0" xfId="1" applyFont="1" applyFill="1" applyAlignment="1">
      <alignment vertical="center"/>
    </xf>
    <xf numFmtId="3" fontId="2" fillId="3" borderId="0" xfId="1" applyNumberFormat="1" applyFont="1" applyFill="1" applyBorder="1" applyAlignment="1">
      <alignment horizontal="right" vertical="top"/>
    </xf>
    <xf numFmtId="0" fontId="2" fillId="4" borderId="0" xfId="1" applyFont="1" applyFill="1" applyBorder="1" applyAlignment="1">
      <alignment horizontal="right" wrapText="1"/>
    </xf>
    <xf numFmtId="165" fontId="2" fillId="4" borderId="0" xfId="2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vertical="center" wrapText="1"/>
    </xf>
    <xf numFmtId="168" fontId="4" fillId="4" borderId="0" xfId="3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/>
    </xf>
    <xf numFmtId="168" fontId="0" fillId="0" borderId="0" xfId="0" applyNumberFormat="1"/>
    <xf numFmtId="165" fontId="2" fillId="2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vertical="top" wrapText="1"/>
    </xf>
    <xf numFmtId="168" fontId="8" fillId="4" borderId="0" xfId="3" applyNumberFormat="1" applyFont="1" applyFill="1" applyBorder="1" applyAlignment="1"/>
    <xf numFmtId="168" fontId="2" fillId="4" borderId="2" xfId="3" applyNumberFormat="1" applyFont="1" applyFill="1" applyBorder="1" applyAlignment="1">
      <alignment horizontal="right"/>
    </xf>
    <xf numFmtId="168" fontId="2" fillId="4" borderId="0" xfId="3" applyNumberFormat="1" applyFont="1" applyFill="1" applyBorder="1" applyAlignment="1">
      <alignment horizontal="right" vertical="top" wrapText="1"/>
    </xf>
    <xf numFmtId="0" fontId="0" fillId="0" borderId="0" xfId="0" applyNumberFormat="1"/>
    <xf numFmtId="165" fontId="8" fillId="4" borderId="0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167" fontId="2" fillId="4" borderId="1" xfId="3" applyNumberFormat="1" applyFont="1" applyFill="1" applyBorder="1" applyAlignment="1">
      <alignment horizontal="right"/>
    </xf>
    <xf numFmtId="168" fontId="8" fillId="4" borderId="0" xfId="3" applyNumberFormat="1" applyFont="1" applyFill="1" applyBorder="1" applyAlignment="1">
      <alignment horizontal="right"/>
    </xf>
    <xf numFmtId="168" fontId="3" fillId="4" borderId="0" xfId="3" applyNumberFormat="1" applyFont="1" applyFill="1" applyBorder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2" fillId="2" borderId="0" xfId="1" quotePrefix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165" fontId="0" fillId="0" borderId="0" xfId="0" applyNumberFormat="1" applyFont="1"/>
    <xf numFmtId="3" fontId="2" fillId="4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vertical="center" wrapText="1"/>
    </xf>
    <xf numFmtId="41" fontId="2" fillId="4" borderId="0" xfId="2" applyNumberFormat="1" applyFont="1" applyFill="1" applyBorder="1" applyAlignment="1">
      <alignment horizontal="right" vertical="top" wrapText="1"/>
    </xf>
    <xf numFmtId="41" fontId="4" fillId="4" borderId="1" xfId="2" applyNumberFormat="1" applyFont="1" applyFill="1" applyBorder="1" applyAlignment="1">
      <alignment horizontal="right" vertical="top" wrapText="1"/>
    </xf>
    <xf numFmtId="41" fontId="4" fillId="4" borderId="0" xfId="2" applyNumberFormat="1" applyFont="1" applyFill="1" applyBorder="1" applyAlignment="1">
      <alignment horizontal="right" vertical="top" wrapText="1"/>
    </xf>
    <xf numFmtId="41" fontId="8" fillId="4" borderId="1" xfId="2" applyNumberFormat="1" applyFont="1" applyFill="1" applyBorder="1" applyAlignment="1">
      <alignment horizontal="right" vertical="top" wrapText="1"/>
    </xf>
    <xf numFmtId="41" fontId="8" fillId="4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41" fontId="4" fillId="2" borderId="1" xfId="2" applyNumberFormat="1" applyFont="1" applyFill="1" applyBorder="1" applyAlignment="1">
      <alignment horizontal="right" vertical="top" wrapText="1"/>
    </xf>
    <xf numFmtId="41" fontId="2" fillId="0" borderId="0" xfId="2" applyNumberFormat="1" applyFont="1" applyFill="1" applyBorder="1" applyAlignment="1">
      <alignment horizontal="right" vertical="top" wrapText="1"/>
    </xf>
    <xf numFmtId="41" fontId="4" fillId="0" borderId="1" xfId="2" applyNumberFormat="1" applyFont="1" applyFill="1" applyBorder="1" applyAlignment="1">
      <alignment horizontal="right" vertical="top" wrapText="1"/>
    </xf>
    <xf numFmtId="41" fontId="2" fillId="0" borderId="2" xfId="2" applyNumberFormat="1" applyFont="1" applyFill="1" applyBorder="1" applyAlignment="1">
      <alignment horizontal="right" vertical="top" wrapText="1"/>
    </xf>
    <xf numFmtId="41" fontId="8" fillId="0" borderId="0" xfId="2" applyNumberFormat="1" applyFont="1" applyFill="1" applyBorder="1" applyAlignment="1">
      <alignment horizontal="right" vertical="top" wrapText="1"/>
    </xf>
    <xf numFmtId="41" fontId="4" fillId="2" borderId="0" xfId="2" applyNumberFormat="1" applyFont="1" applyFill="1" applyBorder="1" applyAlignment="1">
      <alignment horizontal="right" vertical="top" wrapText="1"/>
    </xf>
    <xf numFmtId="41" fontId="0" fillId="0" borderId="0" xfId="0" applyNumberFormat="1"/>
    <xf numFmtId="168" fontId="2" fillId="2" borderId="0" xfId="3" applyNumberFormat="1" applyFont="1" applyFill="1" applyBorder="1" applyAlignment="1"/>
    <xf numFmtId="165" fontId="2" fillId="2" borderId="0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41" fontId="4" fillId="4" borderId="2" xfId="2" applyNumberFormat="1" applyFont="1" applyFill="1" applyBorder="1" applyAlignment="1">
      <alignment horizontal="right" vertical="top" wrapText="1"/>
    </xf>
    <xf numFmtId="41" fontId="2" fillId="4" borderId="2" xfId="2" applyNumberFormat="1" applyFont="1" applyFill="1" applyBorder="1" applyAlignment="1">
      <alignment horizontal="right" vertical="top" wrapText="1"/>
    </xf>
    <xf numFmtId="41" fontId="4" fillId="2" borderId="2" xfId="2" applyNumberFormat="1" applyFont="1" applyFill="1" applyBorder="1" applyAlignment="1">
      <alignment horizontal="right" vertical="top" wrapText="1"/>
    </xf>
    <xf numFmtId="168" fontId="2" fillId="4" borderId="2" xfId="3" applyNumberFormat="1" applyFont="1" applyFill="1" applyBorder="1" applyAlignment="1"/>
    <xf numFmtId="168" fontId="2" fillId="2" borderId="2" xfId="3" applyNumberFormat="1" applyFont="1" applyFill="1" applyBorder="1" applyAlignment="1"/>
    <xf numFmtId="167" fontId="2" fillId="2" borderId="1" xfId="3" applyNumberFormat="1" applyFont="1" applyFill="1" applyBorder="1" applyAlignment="1">
      <alignment horizontal="right"/>
    </xf>
    <xf numFmtId="168" fontId="8" fillId="2" borderId="0" xfId="3" applyNumberFormat="1" applyFont="1" applyFill="1" applyBorder="1" applyAlignment="1"/>
    <xf numFmtId="168" fontId="2" fillId="2" borderId="0" xfId="3" applyNumberFormat="1" applyFont="1" applyFill="1" applyBorder="1" applyAlignment="1">
      <alignment horizontal="right" vertical="top" wrapText="1"/>
    </xf>
    <xf numFmtId="0" fontId="0" fillId="2" borderId="0" xfId="0" applyFill="1"/>
    <xf numFmtId="165" fontId="4" fillId="2" borderId="4" xfId="1" applyNumberFormat="1" applyFont="1" applyFill="1" applyBorder="1" applyAlignment="1">
      <alignment horizontal="right" vertical="top" wrapText="1"/>
    </xf>
    <xf numFmtId="165" fontId="3" fillId="0" borderId="0" xfId="1" applyNumberFormat="1" applyFont="1" applyFill="1" applyBorder="1" applyAlignment="1">
      <alignment horizontal="right" vertical="top" wrapText="1"/>
    </xf>
    <xf numFmtId="0" fontId="6" fillId="2" borderId="0" xfId="1" applyFont="1" applyFill="1" applyBorder="1" applyAlignment="1">
      <alignment horizontal="left"/>
    </xf>
    <xf numFmtId="0" fontId="8" fillId="0" borderId="2" xfId="1" applyFont="1" applyFill="1" applyBorder="1" applyAlignment="1">
      <alignment vertical="center" wrapText="1"/>
    </xf>
    <xf numFmtId="14" fontId="8" fillId="0" borderId="0" xfId="1" quotePrefix="1" applyNumberFormat="1" applyFont="1" applyFill="1" applyBorder="1" applyAlignment="1">
      <alignment horizontal="right" wrapText="1"/>
    </xf>
    <xf numFmtId="0" fontId="8" fillId="0" borderId="2" xfId="1" applyFont="1" applyFill="1" applyBorder="1" applyAlignment="1">
      <alignment horizontal="right" wrapText="1"/>
    </xf>
    <xf numFmtId="0" fontId="8" fillId="2" borderId="2" xfId="1" applyFont="1" applyFill="1" applyBorder="1" applyAlignment="1">
      <alignment horizontal="right" wrapText="1"/>
    </xf>
    <xf numFmtId="41" fontId="2" fillId="4" borderId="0" xfId="1" applyNumberFormat="1" applyFont="1" applyFill="1" applyBorder="1" applyAlignment="1">
      <alignment horizontal="right" vertical="top"/>
    </xf>
    <xf numFmtId="41" fontId="4" fillId="4" borderId="1" xfId="1" applyNumberFormat="1" applyFont="1" applyFill="1" applyBorder="1" applyAlignment="1">
      <alignment horizontal="right" vertical="top" wrapText="1"/>
    </xf>
    <xf numFmtId="41" fontId="0" fillId="4" borderId="0" xfId="0" applyNumberFormat="1" applyFill="1"/>
    <xf numFmtId="41" fontId="2" fillId="4" borderId="0" xfId="1" applyNumberFormat="1" applyFont="1" applyFill="1" applyBorder="1" applyAlignment="1">
      <alignment horizontal="right" vertical="top" wrapText="1"/>
    </xf>
    <xf numFmtId="41" fontId="4" fillId="4" borderId="4" xfId="1" applyNumberFormat="1" applyFont="1" applyFill="1" applyBorder="1" applyAlignment="1">
      <alignment horizontal="right" vertical="top" wrapText="1"/>
    </xf>
    <xf numFmtId="41" fontId="8" fillId="0" borderId="0" xfId="1" applyNumberFormat="1" applyFont="1" applyFill="1" applyBorder="1" applyAlignment="1">
      <alignment vertical="center" wrapText="1"/>
    </xf>
    <xf numFmtId="3" fontId="2" fillId="2" borderId="0" xfId="1" applyNumberFormat="1" applyFont="1" applyFill="1" applyBorder="1" applyAlignment="1">
      <alignment horizontal="right" vertical="top"/>
    </xf>
    <xf numFmtId="0" fontId="6" fillId="0" borderId="0" xfId="1" applyFont="1" applyAlignment="1">
      <alignment horizontal="left"/>
    </xf>
    <xf numFmtId="0" fontId="2" fillId="0" borderId="0" xfId="1" applyFont="1" applyAlignment="1"/>
    <xf numFmtId="0" fontId="5" fillId="0" borderId="0" xfId="1" applyFont="1" applyAlignment="1">
      <alignment horizontal="left"/>
    </xf>
    <xf numFmtId="0" fontId="4" fillId="0" borderId="0" xfId="1" applyFont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0" fontId="2" fillId="0" borderId="0" xfId="1" quotePrefix="1" applyFont="1" applyAlignment="1"/>
    <xf numFmtId="0" fontId="6" fillId="0" borderId="2" xfId="1" applyFont="1" applyBorder="1" applyAlignment="1">
      <alignment horizontal="left"/>
    </xf>
    <xf numFmtId="0" fontId="10" fillId="0" borderId="0" xfId="1" applyFont="1" applyFill="1" applyBorder="1" applyAlignment="1">
      <alignment wrapText="1"/>
    </xf>
    <xf numFmtId="0" fontId="10" fillId="0" borderId="0" xfId="1" applyFont="1" applyFill="1" applyBorder="1" applyAlignment="1">
      <alignment horizontal="left" wrapText="1"/>
    </xf>
  </cellXfs>
  <cellStyles count="6">
    <cellStyle name="Brdr_underl_overl_30%" xfId="5" xr:uid="{111A8535-76B5-46D4-B284-0E42D92CD9E8}"/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G49"/>
  <sheetViews>
    <sheetView showGridLines="0" zoomScale="85" zoomScaleNormal="85" workbookViewId="0">
      <selection activeCell="A30" sqref="A30"/>
    </sheetView>
  </sheetViews>
  <sheetFormatPr defaultColWidth="8.85546875" defaultRowHeight="15" x14ac:dyDescent="0.25"/>
  <cols>
    <col min="1" max="1" width="74.7109375" style="12" customWidth="1"/>
    <col min="2" max="2" width="16.7109375" style="11" customWidth="1"/>
    <col min="3" max="3" width="16.7109375" style="12" customWidth="1"/>
    <col min="4" max="4" width="8.85546875" style="30"/>
    <col min="5" max="5" width="48.5703125" style="30" bestFit="1" customWidth="1"/>
    <col min="6" max="6" width="8.85546875" style="30"/>
    <col min="7" max="7" width="0" style="30" hidden="1" customWidth="1"/>
    <col min="8" max="16384" width="8.85546875" style="30"/>
  </cols>
  <sheetData>
    <row r="1" spans="1:7" x14ac:dyDescent="0.25">
      <c r="A1" s="41" t="s">
        <v>77</v>
      </c>
      <c r="B1" s="42"/>
      <c r="C1" s="42"/>
      <c r="G1" s="30">
        <v>1000000</v>
      </c>
    </row>
    <row r="2" spans="1:7" ht="27.75" x14ac:dyDescent="0.25">
      <c r="A2" s="120" t="s">
        <v>78</v>
      </c>
      <c r="B2" s="121" t="s">
        <v>101</v>
      </c>
      <c r="C2" s="121" t="s">
        <v>117</v>
      </c>
    </row>
    <row r="3" spans="1:7" x14ac:dyDescent="0.25">
      <c r="A3" s="29" t="s">
        <v>0</v>
      </c>
      <c r="B3" s="80">
        <v>345.023099</v>
      </c>
      <c r="C3" s="113">
        <v>466.406093</v>
      </c>
      <c r="E3" s="105"/>
      <c r="F3" s="71"/>
    </row>
    <row r="4" spans="1:7" x14ac:dyDescent="0.25">
      <c r="A4" s="5" t="s">
        <v>68</v>
      </c>
      <c r="B4" s="43">
        <v>198.01318599999999</v>
      </c>
      <c r="C4" s="44">
        <v>188.823283</v>
      </c>
      <c r="E4" s="105"/>
      <c r="F4" s="71"/>
    </row>
    <row r="5" spans="1:7" x14ac:dyDescent="0.25">
      <c r="A5" s="5" t="s">
        <v>1</v>
      </c>
      <c r="B5" s="43">
        <v>1972.8206660000001</v>
      </c>
      <c r="C5" s="44">
        <v>1924.0983940000001</v>
      </c>
      <c r="E5" s="105"/>
      <c r="F5" s="71"/>
      <c r="G5" s="71"/>
    </row>
    <row r="6" spans="1:7" x14ac:dyDescent="0.25">
      <c r="A6" s="6" t="s">
        <v>69</v>
      </c>
      <c r="B6" s="43">
        <v>100.97866399999999</v>
      </c>
      <c r="C6" s="44">
        <v>99.322934000000004</v>
      </c>
      <c r="E6" s="105"/>
      <c r="F6" s="71"/>
      <c r="G6" s="71"/>
    </row>
    <row r="7" spans="1:7" x14ac:dyDescent="0.25">
      <c r="A7" s="6" t="s">
        <v>2</v>
      </c>
      <c r="B7" s="43">
        <v>36598.605327999998</v>
      </c>
      <c r="C7" s="44">
        <v>34723.599586999997</v>
      </c>
      <c r="E7" s="105"/>
      <c r="F7" s="71"/>
      <c r="G7" s="71"/>
    </row>
    <row r="8" spans="1:7" x14ac:dyDescent="0.25">
      <c r="A8" s="7" t="s">
        <v>3</v>
      </c>
      <c r="B8" s="43">
        <v>10154.026415</v>
      </c>
      <c r="C8" s="44">
        <v>9570.9196100000008</v>
      </c>
      <c r="E8" s="105"/>
      <c r="F8" s="71"/>
      <c r="G8" s="71"/>
    </row>
    <row r="9" spans="1:7" x14ac:dyDescent="0.25">
      <c r="A9" s="7" t="s">
        <v>4</v>
      </c>
      <c r="B9" s="43">
        <v>14369.79372</v>
      </c>
      <c r="C9" s="44">
        <v>12332.361672999999</v>
      </c>
      <c r="E9" s="105"/>
      <c r="F9" s="71"/>
      <c r="G9" s="71"/>
    </row>
    <row r="10" spans="1:7" x14ac:dyDescent="0.25">
      <c r="A10" s="7" t="s">
        <v>90</v>
      </c>
      <c r="B10" s="43">
        <v>9168.4574209999992</v>
      </c>
      <c r="C10" s="44">
        <v>5959.1949569999997</v>
      </c>
      <c r="E10" s="105"/>
      <c r="F10" s="71"/>
      <c r="G10" s="71"/>
    </row>
    <row r="11" spans="1:7" x14ac:dyDescent="0.25">
      <c r="A11" s="7" t="s">
        <v>6</v>
      </c>
      <c r="B11" s="43">
        <v>177.47608399999999</v>
      </c>
      <c r="C11" s="44">
        <v>196.903054</v>
      </c>
      <c r="E11" s="105"/>
      <c r="F11" s="71"/>
      <c r="G11" s="71"/>
    </row>
    <row r="12" spans="1:7" x14ac:dyDescent="0.25">
      <c r="A12" s="5" t="s">
        <v>7</v>
      </c>
      <c r="B12" s="43">
        <v>483.29277200000001</v>
      </c>
      <c r="C12" s="44">
        <v>571.03298600000005</v>
      </c>
      <c r="E12" s="105"/>
      <c r="F12" s="71"/>
      <c r="G12" s="71"/>
    </row>
    <row r="13" spans="1:7" x14ac:dyDescent="0.25">
      <c r="A13" s="5" t="s">
        <v>8</v>
      </c>
      <c r="B13" s="43">
        <v>719.58062399999994</v>
      </c>
      <c r="C13" s="44">
        <v>722.47108200000002</v>
      </c>
      <c r="E13" s="105"/>
      <c r="F13" s="71"/>
      <c r="G13" s="71"/>
    </row>
    <row r="14" spans="1:7" x14ac:dyDescent="0.25">
      <c r="A14" s="5" t="s">
        <v>9</v>
      </c>
      <c r="B14" s="43">
        <v>2845.6991360000002</v>
      </c>
      <c r="C14" s="44">
        <v>2905.1773950000002</v>
      </c>
      <c r="E14" s="105"/>
      <c r="F14" s="71"/>
      <c r="G14" s="71"/>
    </row>
    <row r="15" spans="1:7" x14ac:dyDescent="0.25">
      <c r="A15" s="5" t="s">
        <v>85</v>
      </c>
      <c r="B15" s="43">
        <v>17.634761999999998</v>
      </c>
      <c r="C15" s="44">
        <v>60.711385</v>
      </c>
      <c r="E15" s="105"/>
      <c r="F15" s="71"/>
      <c r="G15" s="71"/>
    </row>
    <row r="16" spans="1:7" x14ac:dyDescent="0.25">
      <c r="A16" s="8" t="s">
        <v>10</v>
      </c>
      <c r="B16" s="45">
        <v>77151.401876999997</v>
      </c>
      <c r="C16" s="46">
        <v>69721</v>
      </c>
      <c r="E16" s="105"/>
      <c r="F16" s="71"/>
      <c r="G16" s="71"/>
    </row>
    <row r="17" spans="1:7" x14ac:dyDescent="0.25">
      <c r="A17" s="8"/>
      <c r="B17" s="47"/>
      <c r="C17" s="102"/>
      <c r="E17" s="105"/>
      <c r="F17" s="71"/>
      <c r="G17" s="71"/>
    </row>
    <row r="18" spans="1:7" x14ac:dyDescent="0.25">
      <c r="A18" s="5" t="s">
        <v>11</v>
      </c>
      <c r="B18" s="43">
        <v>22.56</v>
      </c>
      <c r="C18" s="44">
        <v>23</v>
      </c>
      <c r="E18" s="105"/>
      <c r="F18" s="71"/>
      <c r="G18" s="71"/>
    </row>
    <row r="19" spans="1:7" x14ac:dyDescent="0.25">
      <c r="A19" s="5" t="s">
        <v>12</v>
      </c>
      <c r="B19" s="43">
        <v>976.042417</v>
      </c>
      <c r="C19" s="44">
        <v>976</v>
      </c>
      <c r="E19" s="105"/>
      <c r="F19" s="71"/>
      <c r="G19" s="71"/>
    </row>
    <row r="20" spans="1:7" x14ac:dyDescent="0.25">
      <c r="A20" s="5" t="s">
        <v>74</v>
      </c>
      <c r="B20" s="43">
        <v>1136.796</v>
      </c>
      <c r="C20" s="44">
        <v>937</v>
      </c>
      <c r="E20" s="105"/>
      <c r="F20" s="71"/>
      <c r="G20" s="71"/>
    </row>
    <row r="21" spans="1:7" x14ac:dyDescent="0.25">
      <c r="A21" s="5" t="s">
        <v>13</v>
      </c>
      <c r="B21" s="43">
        <v>-1252.905941</v>
      </c>
      <c r="C21" s="44">
        <v>-1016</v>
      </c>
      <c r="E21" s="105"/>
      <c r="F21" s="71"/>
      <c r="G21" s="71"/>
    </row>
    <row r="22" spans="1:7" x14ac:dyDescent="0.25">
      <c r="A22" s="5" t="s">
        <v>14</v>
      </c>
      <c r="B22" s="43">
        <v>4508.8657380000004</v>
      </c>
      <c r="C22" s="44">
        <v>4179</v>
      </c>
      <c r="E22" s="105"/>
      <c r="F22" s="71"/>
      <c r="G22" s="71"/>
    </row>
    <row r="23" spans="1:7" x14ac:dyDescent="0.25">
      <c r="A23" s="5" t="s">
        <v>70</v>
      </c>
      <c r="B23" s="75">
        <v>-82.236551000000006</v>
      </c>
      <c r="C23" s="107">
        <v>-9</v>
      </c>
      <c r="E23" s="105"/>
      <c r="F23" s="71"/>
      <c r="G23" s="71"/>
    </row>
    <row r="24" spans="1:7" x14ac:dyDescent="0.25">
      <c r="A24" s="8" t="s">
        <v>63</v>
      </c>
      <c r="B24" s="74">
        <v>5309.1216629999999</v>
      </c>
      <c r="C24" s="114">
        <v>5089</v>
      </c>
      <c r="E24" s="105"/>
      <c r="F24" s="71"/>
      <c r="G24" s="71"/>
    </row>
    <row r="25" spans="1:7" x14ac:dyDescent="0.25">
      <c r="A25" s="8"/>
      <c r="B25" s="47"/>
      <c r="C25" s="102"/>
      <c r="E25" s="105"/>
      <c r="F25" s="71"/>
      <c r="G25" s="71"/>
    </row>
    <row r="26" spans="1:7" x14ac:dyDescent="0.25">
      <c r="A26" s="5" t="s">
        <v>15</v>
      </c>
      <c r="B26" s="47">
        <v>1003.81</v>
      </c>
      <c r="C26" s="102">
        <v>1004</v>
      </c>
      <c r="E26" s="105"/>
      <c r="F26" s="71"/>
      <c r="G26" s="71"/>
    </row>
    <row r="27" spans="1:7" x14ac:dyDescent="0.25">
      <c r="A27" s="8" t="s">
        <v>16</v>
      </c>
      <c r="B27" s="45">
        <v>6312.9316630000003</v>
      </c>
      <c r="C27" s="46">
        <v>6093</v>
      </c>
      <c r="E27" s="105"/>
      <c r="F27" s="71"/>
      <c r="G27" s="71"/>
    </row>
    <row r="28" spans="1:7" x14ac:dyDescent="0.25">
      <c r="A28" s="8"/>
      <c r="B28" s="47"/>
      <c r="C28" s="102"/>
      <c r="E28" s="105"/>
      <c r="F28" s="71"/>
      <c r="G28" s="71"/>
    </row>
    <row r="29" spans="1:7" x14ac:dyDescent="0.25">
      <c r="A29" s="5" t="s">
        <v>17</v>
      </c>
      <c r="B29" s="76">
        <v>0</v>
      </c>
      <c r="C29" s="115">
        <v>0</v>
      </c>
      <c r="E29" s="105"/>
      <c r="F29" s="71"/>
      <c r="G29" s="71"/>
    </row>
    <row r="30" spans="1:7" x14ac:dyDescent="0.25">
      <c r="A30" s="8" t="s">
        <v>18</v>
      </c>
      <c r="B30" s="45">
        <v>6313.1824539999998</v>
      </c>
      <c r="C30" s="46">
        <v>6093</v>
      </c>
      <c r="E30" s="105"/>
      <c r="F30" s="71"/>
      <c r="G30" s="71"/>
    </row>
    <row r="31" spans="1:7" x14ac:dyDescent="0.25">
      <c r="A31" s="8"/>
      <c r="B31" s="47"/>
      <c r="C31" s="102"/>
      <c r="E31" s="105"/>
      <c r="F31" s="71"/>
      <c r="G31" s="71"/>
    </row>
    <row r="32" spans="1:7" x14ac:dyDescent="0.25">
      <c r="A32" s="5" t="s">
        <v>19</v>
      </c>
      <c r="B32" s="47">
        <v>990.86506499999996</v>
      </c>
      <c r="C32" s="102">
        <v>990</v>
      </c>
      <c r="E32" s="105"/>
      <c r="F32" s="71"/>
      <c r="G32" s="71"/>
    </row>
    <row r="33" spans="1:7" x14ac:dyDescent="0.25">
      <c r="A33" s="5" t="s">
        <v>20</v>
      </c>
      <c r="B33" s="47">
        <v>41459.52289</v>
      </c>
      <c r="C33" s="102">
        <v>38555</v>
      </c>
      <c r="E33" s="105"/>
      <c r="F33" s="71"/>
      <c r="G33" s="71"/>
    </row>
    <row r="34" spans="1:7" x14ac:dyDescent="0.25">
      <c r="A34" s="5" t="s">
        <v>21</v>
      </c>
      <c r="B34" s="47">
        <v>13137.074785000001</v>
      </c>
      <c r="C34" s="102">
        <v>12477</v>
      </c>
      <c r="E34" s="105"/>
      <c r="F34" s="71"/>
      <c r="G34" s="71"/>
    </row>
    <row r="35" spans="1:7" x14ac:dyDescent="0.25">
      <c r="A35" s="5" t="s">
        <v>22</v>
      </c>
      <c r="B35" s="47">
        <v>4252.8198160000002</v>
      </c>
      <c r="C35" s="102">
        <v>3860</v>
      </c>
      <c r="E35" s="105"/>
      <c r="F35" s="71"/>
      <c r="G35" s="71"/>
    </row>
    <row r="36" spans="1:7" x14ac:dyDescent="0.25">
      <c r="A36" s="5" t="s">
        <v>23</v>
      </c>
      <c r="B36" s="47">
        <v>23.889294</v>
      </c>
      <c r="C36" s="102">
        <v>54</v>
      </c>
      <c r="E36" s="105"/>
      <c r="F36" s="71"/>
      <c r="G36" s="71"/>
    </row>
    <row r="37" spans="1:7" x14ac:dyDescent="0.25">
      <c r="A37" s="5" t="s">
        <v>24</v>
      </c>
      <c r="B37" s="47">
        <v>53.815185999999997</v>
      </c>
      <c r="C37" s="102">
        <v>47</v>
      </c>
      <c r="E37" s="105"/>
      <c r="F37" s="71"/>
      <c r="G37" s="71"/>
    </row>
    <row r="38" spans="1:7" x14ac:dyDescent="0.25">
      <c r="A38" s="5" t="s">
        <v>91</v>
      </c>
      <c r="B38" s="47">
        <v>1419.499626</v>
      </c>
      <c r="C38" s="102">
        <v>676</v>
      </c>
      <c r="E38" s="105"/>
      <c r="F38" s="71"/>
      <c r="G38" s="71"/>
    </row>
    <row r="39" spans="1:7" hidden="1" x14ac:dyDescent="0.25">
      <c r="A39" s="7" t="s">
        <v>25</v>
      </c>
      <c r="B39" s="47"/>
      <c r="C39" s="115">
        <v>0</v>
      </c>
      <c r="E39" s="105"/>
      <c r="F39" s="71"/>
      <c r="G39" s="71"/>
    </row>
    <row r="40" spans="1:7" x14ac:dyDescent="0.25">
      <c r="A40" s="5" t="s">
        <v>26</v>
      </c>
      <c r="B40" s="47">
        <v>553.02394800000002</v>
      </c>
      <c r="C40" s="102">
        <v>686</v>
      </c>
      <c r="E40" s="105"/>
      <c r="F40" s="71"/>
      <c r="G40" s="71"/>
    </row>
    <row r="41" spans="1:7" x14ac:dyDescent="0.25">
      <c r="A41" s="5" t="s">
        <v>27</v>
      </c>
      <c r="B41" s="47">
        <v>7996.3238149999997</v>
      </c>
      <c r="C41" s="102">
        <v>5520</v>
      </c>
      <c r="E41" s="105"/>
      <c r="F41" s="71"/>
      <c r="G41" s="71"/>
    </row>
    <row r="42" spans="1:7" x14ac:dyDescent="0.25">
      <c r="A42" s="5" t="s">
        <v>28</v>
      </c>
      <c r="B42" s="47">
        <v>951.26675899999998</v>
      </c>
      <c r="C42" s="102">
        <v>729</v>
      </c>
      <c r="E42" s="105"/>
      <c r="F42" s="71"/>
      <c r="G42" s="71"/>
    </row>
    <row r="43" spans="1:7" x14ac:dyDescent="0.25">
      <c r="A43" s="5" t="s">
        <v>86</v>
      </c>
      <c r="B43" s="47">
        <v>0</v>
      </c>
      <c r="C43" s="102">
        <v>33</v>
      </c>
      <c r="E43" s="105"/>
      <c r="F43" s="71"/>
      <c r="G43" s="71"/>
    </row>
    <row r="44" spans="1:7" x14ac:dyDescent="0.25">
      <c r="A44" s="8" t="s">
        <v>29</v>
      </c>
      <c r="B44" s="45">
        <v>70838.219201</v>
      </c>
      <c r="C44" s="46">
        <v>63628</v>
      </c>
      <c r="E44" s="105"/>
      <c r="F44" s="71"/>
      <c r="G44" s="71"/>
    </row>
    <row r="45" spans="1:7" x14ac:dyDescent="0.25">
      <c r="A45" s="8"/>
      <c r="B45" s="111"/>
      <c r="C45" s="112"/>
      <c r="E45" s="105"/>
      <c r="F45" s="71"/>
      <c r="G45" s="71"/>
    </row>
    <row r="46" spans="1:7" x14ac:dyDescent="0.25">
      <c r="A46" s="8" t="s">
        <v>71</v>
      </c>
      <c r="B46" s="48">
        <v>77151.401654999994</v>
      </c>
      <c r="C46" s="49">
        <v>69721</v>
      </c>
      <c r="E46" s="105"/>
      <c r="F46" s="71"/>
    </row>
    <row r="47" spans="1:7" x14ac:dyDescent="0.25">
      <c r="A47" s="8"/>
      <c r="B47" s="13"/>
      <c r="C47" s="28"/>
    </row>
    <row r="48" spans="1:7" ht="29.25" customHeight="1" x14ac:dyDescent="0.25">
      <c r="A48" s="140" t="s">
        <v>116</v>
      </c>
      <c r="B48" s="140"/>
      <c r="C48" s="140"/>
      <c r="D48" s="139"/>
    </row>
    <row r="49" spans="3:3" x14ac:dyDescent="0.25">
      <c r="C49" s="11"/>
    </row>
  </sheetData>
  <mergeCells count="1">
    <mergeCell ref="A48:C48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showGridLines="0" zoomScale="85" zoomScaleNormal="85" workbookViewId="0">
      <selection activeCell="B44" sqref="B44"/>
    </sheetView>
  </sheetViews>
  <sheetFormatPr defaultRowHeight="15" x14ac:dyDescent="0.25"/>
  <cols>
    <col min="1" max="1" width="74.7109375" style="12" customWidth="1"/>
    <col min="2" max="2" width="16.7109375" style="11" customWidth="1"/>
    <col min="3" max="3" width="16.7109375" style="12" customWidth="1"/>
    <col min="5" max="5" width="48.5703125" bestFit="1" customWidth="1"/>
  </cols>
  <sheetData>
    <row r="1" spans="1:7" x14ac:dyDescent="0.25">
      <c r="A1" s="51" t="s">
        <v>79</v>
      </c>
      <c r="B1" s="52"/>
      <c r="C1" s="53"/>
    </row>
    <row r="2" spans="1:7" s="30" customFormat="1" ht="25.5" x14ac:dyDescent="0.25">
      <c r="A2" s="120" t="s">
        <v>80</v>
      </c>
      <c r="B2" s="122">
        <v>2020</v>
      </c>
      <c r="C2" s="123">
        <v>2019</v>
      </c>
    </row>
    <row r="3" spans="1:7" s="30" customFormat="1" x14ac:dyDescent="0.25">
      <c r="A3" s="67" t="s">
        <v>87</v>
      </c>
      <c r="B3" s="54"/>
      <c r="C3" s="33"/>
    </row>
    <row r="4" spans="1:7" x14ac:dyDescent="0.25">
      <c r="A4" s="9"/>
      <c r="B4" s="54"/>
      <c r="C4" s="33"/>
      <c r="E4" s="30"/>
      <c r="F4" s="30"/>
    </row>
    <row r="5" spans="1:7" x14ac:dyDescent="0.25">
      <c r="A5" s="6" t="s">
        <v>84</v>
      </c>
      <c r="B5" s="43">
        <v>5276.3680119999999</v>
      </c>
      <c r="C5" s="44">
        <v>4666</v>
      </c>
      <c r="E5" s="30"/>
      <c r="F5" s="30"/>
      <c r="G5" s="71"/>
    </row>
    <row r="6" spans="1:7" x14ac:dyDescent="0.25">
      <c r="A6" s="55" t="s">
        <v>30</v>
      </c>
      <c r="B6" s="43">
        <v>23.514679999999998</v>
      </c>
      <c r="C6" s="44">
        <v>75</v>
      </c>
      <c r="E6" s="30"/>
      <c r="F6" s="30"/>
      <c r="G6" s="71"/>
    </row>
    <row r="7" spans="1:7" x14ac:dyDescent="0.25">
      <c r="A7" s="8" t="s">
        <v>31</v>
      </c>
      <c r="B7" s="45">
        <v>5299.8826920000001</v>
      </c>
      <c r="C7" s="46">
        <v>4740</v>
      </c>
      <c r="E7" s="30"/>
      <c r="F7" s="30"/>
      <c r="G7" s="71"/>
    </row>
    <row r="8" spans="1:7" x14ac:dyDescent="0.25">
      <c r="A8" s="5" t="s">
        <v>32</v>
      </c>
      <c r="B8" s="43">
        <v>-99.656143</v>
      </c>
      <c r="C8" s="44">
        <v>-115</v>
      </c>
      <c r="E8" s="30"/>
      <c r="F8" s="30"/>
      <c r="G8" s="71"/>
    </row>
    <row r="9" spans="1:7" x14ac:dyDescent="0.25">
      <c r="A9" s="8" t="s">
        <v>33</v>
      </c>
      <c r="B9" s="45">
        <v>5200.2265520000001</v>
      </c>
      <c r="C9" s="46">
        <v>4625</v>
      </c>
      <c r="E9" s="30"/>
      <c r="F9" s="30"/>
      <c r="G9" s="71"/>
    </row>
    <row r="10" spans="1:7" x14ac:dyDescent="0.25">
      <c r="A10" s="6"/>
      <c r="B10" s="43"/>
      <c r="C10" s="44"/>
      <c r="E10" s="30"/>
      <c r="F10" s="30"/>
      <c r="G10" s="71"/>
    </row>
    <row r="11" spans="1:7" x14ac:dyDescent="0.25">
      <c r="A11" s="6" t="s">
        <v>34</v>
      </c>
      <c r="B11" s="43">
        <v>1487.9576890000001</v>
      </c>
      <c r="C11" s="44">
        <v>1444</v>
      </c>
      <c r="E11" s="30"/>
      <c r="F11" s="30"/>
      <c r="G11" s="71"/>
    </row>
    <row r="12" spans="1:7" x14ac:dyDescent="0.25">
      <c r="A12" s="6" t="s">
        <v>92</v>
      </c>
      <c r="B12" s="43">
        <v>396.23492099999999</v>
      </c>
      <c r="C12" s="44">
        <v>353</v>
      </c>
      <c r="E12" s="30"/>
      <c r="F12" s="30"/>
      <c r="G12" s="71"/>
    </row>
    <row r="13" spans="1:7" x14ac:dyDescent="0.25">
      <c r="A13" s="6" t="s">
        <v>35</v>
      </c>
      <c r="B13" s="43">
        <v>-48.867694</v>
      </c>
      <c r="C13" s="44">
        <v>-55</v>
      </c>
      <c r="E13" s="30"/>
      <c r="F13" s="30"/>
      <c r="G13" s="71"/>
    </row>
    <row r="14" spans="1:7" x14ac:dyDescent="0.25">
      <c r="A14" s="5" t="s">
        <v>36</v>
      </c>
      <c r="B14" s="43">
        <v>473.62301500000001</v>
      </c>
      <c r="C14" s="44">
        <v>1574</v>
      </c>
      <c r="E14" s="30"/>
      <c r="F14" s="30"/>
      <c r="G14" s="71"/>
    </row>
    <row r="15" spans="1:7" x14ac:dyDescent="0.25">
      <c r="A15" s="5" t="s">
        <v>37</v>
      </c>
      <c r="B15" s="43">
        <v>148.79836</v>
      </c>
      <c r="C15" s="44">
        <v>129</v>
      </c>
      <c r="E15" s="30"/>
      <c r="F15" s="30"/>
      <c r="G15" s="71"/>
    </row>
    <row r="16" spans="1:7" x14ac:dyDescent="0.25">
      <c r="A16" s="5" t="s">
        <v>38</v>
      </c>
      <c r="B16" s="43">
        <v>80.904455999999996</v>
      </c>
      <c r="C16" s="44">
        <v>165</v>
      </c>
      <c r="E16" s="30"/>
      <c r="F16" s="30"/>
      <c r="G16" s="71"/>
    </row>
    <row r="17" spans="1:7" x14ac:dyDescent="0.25">
      <c r="A17" s="5" t="s">
        <v>39</v>
      </c>
      <c r="B17" s="43">
        <v>3.9246029999999998</v>
      </c>
      <c r="C17" s="44">
        <v>5</v>
      </c>
      <c r="E17" s="30"/>
      <c r="F17" s="30"/>
      <c r="G17" s="71"/>
    </row>
    <row r="18" spans="1:7" x14ac:dyDescent="0.25">
      <c r="A18" s="8" t="s">
        <v>40</v>
      </c>
      <c r="B18" s="45">
        <v>7742.8019020000002</v>
      </c>
      <c r="C18" s="46">
        <v>8242</v>
      </c>
      <c r="E18" s="30"/>
      <c r="F18" s="30"/>
      <c r="G18" s="71"/>
    </row>
    <row r="19" spans="1:7" x14ac:dyDescent="0.25">
      <c r="A19" s="5"/>
      <c r="B19" s="43"/>
      <c r="C19" s="44"/>
      <c r="E19" s="30"/>
      <c r="F19" s="30"/>
      <c r="G19" s="71"/>
    </row>
    <row r="20" spans="1:7" x14ac:dyDescent="0.25">
      <c r="A20" s="5" t="s">
        <v>41</v>
      </c>
      <c r="B20" s="43">
        <v>-5081.5875400000004</v>
      </c>
      <c r="C20" s="44">
        <v>-5475</v>
      </c>
      <c r="E20" s="30"/>
      <c r="F20" s="30"/>
      <c r="G20" s="71"/>
    </row>
    <row r="21" spans="1:7" x14ac:dyDescent="0.25">
      <c r="A21" s="5" t="s">
        <v>42</v>
      </c>
      <c r="B21" s="75">
        <v>30.111946</v>
      </c>
      <c r="C21" s="44">
        <v>60</v>
      </c>
      <c r="E21" s="30"/>
      <c r="F21" s="30"/>
      <c r="G21" s="71"/>
    </row>
    <row r="22" spans="1:7" x14ac:dyDescent="0.25">
      <c r="A22" s="8" t="s">
        <v>43</v>
      </c>
      <c r="B22" s="81">
        <v>-5051.4755939999995</v>
      </c>
      <c r="C22" s="46">
        <v>-5415</v>
      </c>
      <c r="E22" s="30"/>
      <c r="F22" s="30"/>
      <c r="G22" s="71"/>
    </row>
    <row r="23" spans="1:7" x14ac:dyDescent="0.25">
      <c r="A23" s="5"/>
      <c r="B23" s="43"/>
      <c r="C23" s="44"/>
      <c r="E23" s="30"/>
      <c r="F23" s="30"/>
      <c r="G23" s="71"/>
    </row>
    <row r="24" spans="1:7" x14ac:dyDescent="0.25">
      <c r="A24" s="5" t="s">
        <v>44</v>
      </c>
      <c r="B24" s="43">
        <v>-701.04831100000001</v>
      </c>
      <c r="C24" s="44">
        <v>-656</v>
      </c>
      <c r="E24" s="30"/>
      <c r="F24" s="30"/>
      <c r="G24" s="71"/>
    </row>
    <row r="25" spans="1:7" x14ac:dyDescent="0.25">
      <c r="A25" s="10" t="s">
        <v>45</v>
      </c>
      <c r="B25" s="43">
        <v>-6.6774370000000003</v>
      </c>
      <c r="C25" s="44">
        <v>-30</v>
      </c>
      <c r="E25" s="30"/>
      <c r="F25" s="30"/>
      <c r="G25" s="71"/>
    </row>
    <row r="26" spans="1:7" x14ac:dyDescent="0.25">
      <c r="A26" s="5" t="s">
        <v>62</v>
      </c>
      <c r="B26" s="43">
        <v>-515.78369299999997</v>
      </c>
      <c r="C26" s="44">
        <v>-489</v>
      </c>
      <c r="E26" s="30"/>
      <c r="F26" s="30"/>
      <c r="G26" s="71"/>
    </row>
    <row r="27" spans="1:7" x14ac:dyDescent="0.25">
      <c r="A27" s="5" t="s">
        <v>46</v>
      </c>
      <c r="B27" s="43">
        <v>-166.77623800000001</v>
      </c>
      <c r="C27" s="44">
        <v>-16</v>
      </c>
      <c r="E27" s="30"/>
      <c r="F27" s="30"/>
      <c r="G27" s="71"/>
    </row>
    <row r="28" spans="1:7" x14ac:dyDescent="0.25">
      <c r="A28" s="5" t="s">
        <v>47</v>
      </c>
      <c r="B28" s="43">
        <v>-330.96923199999998</v>
      </c>
      <c r="C28" s="44">
        <v>-352</v>
      </c>
      <c r="E28" s="30"/>
      <c r="F28" s="30"/>
      <c r="G28" s="71"/>
    </row>
    <row r="29" spans="1:7" x14ac:dyDescent="0.25">
      <c r="A29" s="5" t="s">
        <v>48</v>
      </c>
      <c r="B29" s="43">
        <v>-140.94844800000001</v>
      </c>
      <c r="C29" s="44">
        <v>-74</v>
      </c>
      <c r="E29" s="30"/>
      <c r="F29" s="30"/>
      <c r="G29" s="71"/>
    </row>
    <row r="30" spans="1:7" x14ac:dyDescent="0.25">
      <c r="A30" s="8" t="s">
        <v>49</v>
      </c>
      <c r="B30" s="45">
        <v>-1862.2033590000001</v>
      </c>
      <c r="C30" s="46">
        <v>-1616</v>
      </c>
      <c r="E30" s="30"/>
      <c r="F30" s="30"/>
      <c r="G30" s="71"/>
    </row>
    <row r="31" spans="1:7" x14ac:dyDescent="0.25">
      <c r="A31" s="6"/>
      <c r="B31" s="43"/>
      <c r="C31" s="44"/>
      <c r="E31" s="30"/>
      <c r="F31" s="30"/>
      <c r="G31" s="71"/>
    </row>
    <row r="32" spans="1:7" x14ac:dyDescent="0.25">
      <c r="A32" s="131" t="s">
        <v>110</v>
      </c>
      <c r="B32" s="45">
        <v>829.12294899999995</v>
      </c>
      <c r="C32" s="46">
        <v>1210</v>
      </c>
      <c r="E32" s="30"/>
      <c r="F32" s="30"/>
      <c r="G32" s="71"/>
    </row>
    <row r="33" spans="1:7" x14ac:dyDescent="0.25">
      <c r="A33" s="132"/>
      <c r="B33" s="43"/>
      <c r="C33" s="44"/>
      <c r="E33" s="30"/>
      <c r="F33" s="30"/>
      <c r="G33" s="71"/>
    </row>
    <row r="34" spans="1:7" x14ac:dyDescent="0.25">
      <c r="A34" s="133" t="s">
        <v>50</v>
      </c>
      <c r="B34" s="43">
        <v>-171.712851</v>
      </c>
      <c r="C34" s="44">
        <v>-240</v>
      </c>
      <c r="E34" s="30"/>
      <c r="F34" s="30"/>
      <c r="G34" s="71"/>
    </row>
    <row r="35" spans="1:7" x14ac:dyDescent="0.25">
      <c r="A35" s="134" t="s">
        <v>114</v>
      </c>
      <c r="B35" s="45">
        <v>657.41009799999995</v>
      </c>
      <c r="C35" s="46">
        <v>971</v>
      </c>
      <c r="E35" s="30"/>
      <c r="F35" s="30"/>
      <c r="G35" s="71"/>
    </row>
    <row r="36" spans="1:7" s="30" customFormat="1" x14ac:dyDescent="0.25">
      <c r="A36" s="134"/>
      <c r="B36" s="68"/>
      <c r="C36" s="50"/>
      <c r="G36" s="71"/>
    </row>
    <row r="37" spans="1:7" s="30" customFormat="1" x14ac:dyDescent="0.25">
      <c r="A37" s="134" t="s">
        <v>88</v>
      </c>
      <c r="B37" s="68"/>
      <c r="C37" s="50"/>
      <c r="G37" s="71"/>
    </row>
    <row r="38" spans="1:7" s="30" customFormat="1" x14ac:dyDescent="0.25">
      <c r="A38" s="135" t="s">
        <v>112</v>
      </c>
      <c r="B38" s="82">
        <v>-1.5706389999999999</v>
      </c>
      <c r="C38" s="83">
        <v>1</v>
      </c>
      <c r="G38" s="71"/>
    </row>
    <row r="39" spans="1:7" s="30" customFormat="1" x14ac:dyDescent="0.25">
      <c r="A39" s="136"/>
      <c r="B39" s="68"/>
      <c r="C39" s="50"/>
      <c r="G39" s="71"/>
    </row>
    <row r="40" spans="1:7" s="30" customFormat="1" x14ac:dyDescent="0.25">
      <c r="A40" s="134" t="s">
        <v>115</v>
      </c>
      <c r="B40" s="45">
        <v>655.83945900000003</v>
      </c>
      <c r="C40" s="46">
        <v>972</v>
      </c>
      <c r="G40" s="71"/>
    </row>
    <row r="41" spans="1:7" x14ac:dyDescent="0.25">
      <c r="A41" s="133"/>
      <c r="B41" s="43"/>
      <c r="C41" s="44"/>
      <c r="E41" s="30"/>
      <c r="F41" s="30"/>
      <c r="G41" s="71"/>
    </row>
    <row r="42" spans="1:7" x14ac:dyDescent="0.25">
      <c r="A42" s="131" t="s">
        <v>51</v>
      </c>
      <c r="B42" s="43"/>
      <c r="C42" s="44"/>
      <c r="E42" s="30"/>
      <c r="F42" s="30"/>
      <c r="G42" s="71"/>
    </row>
    <row r="43" spans="1:7" x14ac:dyDescent="0.25">
      <c r="A43" s="133" t="s">
        <v>67</v>
      </c>
      <c r="B43" s="76">
        <v>-1.3722529999999999</v>
      </c>
      <c r="C43" s="44">
        <v>0</v>
      </c>
      <c r="E43" s="30"/>
      <c r="F43" s="30"/>
      <c r="G43" s="71"/>
    </row>
    <row r="44" spans="1:7" x14ac:dyDescent="0.25">
      <c r="A44" s="131"/>
      <c r="B44" s="43"/>
      <c r="C44" s="44"/>
      <c r="E44" s="30"/>
      <c r="F44" s="30"/>
      <c r="G44" s="71"/>
    </row>
    <row r="45" spans="1:7" x14ac:dyDescent="0.25">
      <c r="A45" s="137" t="s">
        <v>72</v>
      </c>
      <c r="B45" s="43">
        <v>609.08671200000003</v>
      </c>
      <c r="C45" s="44">
        <v>912</v>
      </c>
      <c r="E45" s="30"/>
      <c r="F45" s="30"/>
      <c r="G45" s="71"/>
    </row>
    <row r="46" spans="1:7" x14ac:dyDescent="0.25">
      <c r="A46" s="137" t="s">
        <v>52</v>
      </c>
      <c r="B46" s="75">
        <v>48.125</v>
      </c>
      <c r="C46" s="107">
        <v>60</v>
      </c>
      <c r="E46" s="30"/>
      <c r="F46" s="30"/>
    </row>
    <row r="47" spans="1:7" x14ac:dyDescent="0.25">
      <c r="A47" s="138" t="s">
        <v>113</v>
      </c>
      <c r="B47" s="48">
        <v>657.21171200000003</v>
      </c>
      <c r="C47" s="49">
        <v>972</v>
      </c>
      <c r="E47" s="30"/>
      <c r="F47" s="30"/>
    </row>
    <row r="48" spans="1:7" x14ac:dyDescent="0.25">
      <c r="A48" s="8"/>
      <c r="B48" s="13"/>
      <c r="C48" s="28"/>
      <c r="E48" s="30"/>
      <c r="F48" s="30"/>
    </row>
    <row r="49" spans="1:5" x14ac:dyDescent="0.25">
      <c r="A49" s="140"/>
      <c r="B49" s="140"/>
      <c r="C49" s="140"/>
      <c r="D49" s="140"/>
      <c r="E49" s="30"/>
    </row>
  </sheetData>
  <mergeCells count="1">
    <mergeCell ref="A49:D49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showGridLines="0" zoomScale="85" zoomScaleNormal="85" zoomScaleSheetLayoutView="85" workbookViewId="0">
      <pane xSplit="1" ySplit="2" topLeftCell="B3" activePane="bottomRight" state="frozen"/>
      <selection activeCell="A27" sqref="A27"/>
      <selection pane="topRight" activeCell="A27" sqref="A27"/>
      <selection pane="bottomLeft" activeCell="A27" sqref="A27"/>
      <selection pane="bottomRight" activeCell="Q16" sqref="Q16"/>
    </sheetView>
  </sheetViews>
  <sheetFormatPr defaultRowHeight="15" x14ac:dyDescent="0.25"/>
  <cols>
    <col min="1" max="1" width="43.7109375" customWidth="1"/>
    <col min="2" max="2" width="8.42578125" customWidth="1"/>
    <col min="3" max="3" width="6.7109375" bestFit="1" customWidth="1"/>
    <col min="4" max="4" width="6.7109375" style="30" bestFit="1" customWidth="1"/>
    <col min="5" max="5" width="10.5703125" bestFit="1" customWidth="1"/>
    <col min="6" max="6" width="6.7109375" bestFit="1" customWidth="1"/>
    <col min="7" max="7" width="5.140625" style="30" bestFit="1" customWidth="1"/>
    <col min="8" max="8" width="8.140625" bestFit="1" customWidth="1"/>
    <col min="9" max="9" width="6.7109375" bestFit="1" customWidth="1"/>
    <col min="10" max="10" width="5.7109375" style="30" bestFit="1" customWidth="1"/>
    <col min="11" max="11" width="6.7109375" style="39" bestFit="1" customWidth="1"/>
    <col min="12" max="12" width="6.7109375" bestFit="1" customWidth="1"/>
  </cols>
  <sheetData>
    <row r="1" spans="1:13" s="30" customFormat="1" ht="23.45" customHeight="1" x14ac:dyDescent="0.25">
      <c r="A1" s="41" t="s">
        <v>81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78.75" customHeight="1" x14ac:dyDescent="0.25">
      <c r="A2" s="25" t="s">
        <v>78</v>
      </c>
      <c r="B2" s="23" t="s">
        <v>11</v>
      </c>
      <c r="C2" s="23" t="s">
        <v>12</v>
      </c>
      <c r="D2" s="23" t="s">
        <v>74</v>
      </c>
      <c r="E2" s="23" t="s">
        <v>75</v>
      </c>
      <c r="F2" s="23" t="s">
        <v>14</v>
      </c>
      <c r="G2" s="23" t="s">
        <v>70</v>
      </c>
      <c r="H2" s="38" t="s">
        <v>63</v>
      </c>
      <c r="I2" s="23" t="s">
        <v>15</v>
      </c>
      <c r="J2" s="23" t="s">
        <v>76</v>
      </c>
      <c r="K2" s="38" t="s">
        <v>18</v>
      </c>
      <c r="L2" s="30"/>
    </row>
    <row r="3" spans="1:13" s="40" customFormat="1" x14ac:dyDescent="0.25">
      <c r="A3" s="9" t="s">
        <v>93</v>
      </c>
      <c r="B3" s="73">
        <v>23</v>
      </c>
      <c r="C3" s="73">
        <v>976</v>
      </c>
      <c r="D3" s="73">
        <v>586</v>
      </c>
      <c r="E3" s="73">
        <v>-635</v>
      </c>
      <c r="F3" s="73">
        <v>3528</v>
      </c>
      <c r="G3" s="73">
        <v>0</v>
      </c>
      <c r="H3" s="14">
        <v>4478</v>
      </c>
      <c r="I3" s="73">
        <v>1001</v>
      </c>
      <c r="J3" s="73">
        <v>0</v>
      </c>
      <c r="K3" s="14">
        <v>5479</v>
      </c>
      <c r="M3" s="86"/>
    </row>
    <row r="4" spans="1:13" x14ac:dyDescent="0.25">
      <c r="A4" s="6" t="s">
        <v>115</v>
      </c>
      <c r="B4" s="3">
        <v>0</v>
      </c>
      <c r="C4" s="3">
        <v>0</v>
      </c>
      <c r="D4" s="3">
        <v>0</v>
      </c>
      <c r="E4" s="3">
        <v>0</v>
      </c>
      <c r="F4" s="3">
        <v>972</v>
      </c>
      <c r="G4" s="3">
        <v>0</v>
      </c>
      <c r="H4" s="118">
        <v>972</v>
      </c>
      <c r="I4" s="3">
        <v>0</v>
      </c>
      <c r="J4" s="3">
        <v>0</v>
      </c>
      <c r="K4" s="118">
        <v>972</v>
      </c>
      <c r="L4" s="30"/>
      <c r="M4" s="86"/>
    </row>
    <row r="5" spans="1:13" x14ac:dyDescent="0.25">
      <c r="A5" s="6" t="s">
        <v>64</v>
      </c>
      <c r="B5" s="3">
        <v>0</v>
      </c>
      <c r="C5" s="3">
        <v>0</v>
      </c>
      <c r="D5" s="3">
        <v>351</v>
      </c>
      <c r="E5" s="3">
        <v>-381</v>
      </c>
      <c r="F5" s="3">
        <v>0</v>
      </c>
      <c r="G5" s="3">
        <v>0</v>
      </c>
      <c r="H5" s="118">
        <v>-31</v>
      </c>
      <c r="I5" s="3">
        <v>0</v>
      </c>
      <c r="J5" s="3">
        <v>0</v>
      </c>
      <c r="K5" s="118">
        <v>-31</v>
      </c>
      <c r="L5" s="30"/>
      <c r="M5" s="86"/>
    </row>
    <row r="6" spans="1:13" s="39" customFormat="1" x14ac:dyDescent="0.25">
      <c r="A6" s="8" t="s">
        <v>65</v>
      </c>
      <c r="B6" s="15">
        <v>0</v>
      </c>
      <c r="C6" s="15">
        <v>0</v>
      </c>
      <c r="D6" s="15">
        <v>351</v>
      </c>
      <c r="E6" s="15">
        <v>-381</v>
      </c>
      <c r="F6" s="15">
        <v>972</v>
      </c>
      <c r="G6" s="15">
        <v>0</v>
      </c>
      <c r="H6" s="15">
        <v>941</v>
      </c>
      <c r="I6" s="15">
        <v>0</v>
      </c>
      <c r="J6" s="15">
        <v>0</v>
      </c>
      <c r="K6" s="15">
        <v>941</v>
      </c>
      <c r="M6" s="86"/>
    </row>
    <row r="7" spans="1:13" x14ac:dyDescent="0.25">
      <c r="B7" s="3"/>
      <c r="C7" s="3"/>
      <c r="D7" s="3"/>
      <c r="E7" s="3"/>
      <c r="F7" s="3"/>
      <c r="G7" s="3"/>
      <c r="H7" s="14"/>
      <c r="I7" s="73"/>
      <c r="J7" s="73"/>
      <c r="K7" s="73"/>
      <c r="L7" s="30"/>
      <c r="M7" s="86"/>
    </row>
    <row r="8" spans="1:13" s="30" customFormat="1" ht="15.75" customHeight="1" x14ac:dyDescent="0.25">
      <c r="A8" s="16" t="s">
        <v>66</v>
      </c>
      <c r="B8" s="3">
        <v>0</v>
      </c>
      <c r="C8" s="3">
        <v>0</v>
      </c>
      <c r="D8" s="3">
        <v>0</v>
      </c>
      <c r="E8" s="3">
        <v>0</v>
      </c>
      <c r="F8" s="3">
        <v>-252</v>
      </c>
      <c r="G8" s="3">
        <v>0</v>
      </c>
      <c r="H8" s="118">
        <v>-252</v>
      </c>
      <c r="I8" s="3">
        <v>0</v>
      </c>
      <c r="J8" s="3">
        <v>0</v>
      </c>
      <c r="K8" s="118">
        <v>-252</v>
      </c>
      <c r="M8" s="86"/>
    </row>
    <row r="9" spans="1:13" s="30" customFormat="1" ht="15.75" customHeight="1" x14ac:dyDescent="0.25">
      <c r="A9" s="16" t="s">
        <v>73</v>
      </c>
      <c r="B9" s="3">
        <v>0</v>
      </c>
      <c r="C9" s="3">
        <v>0</v>
      </c>
      <c r="D9" s="3">
        <v>0</v>
      </c>
      <c r="E9" s="3">
        <v>0</v>
      </c>
      <c r="F9" s="3">
        <v>-60</v>
      </c>
      <c r="G9" s="3">
        <v>0</v>
      </c>
      <c r="H9" s="118">
        <v>-60</v>
      </c>
      <c r="I9" s="3">
        <v>0</v>
      </c>
      <c r="J9" s="3">
        <v>0</v>
      </c>
      <c r="K9" s="118">
        <v>-60</v>
      </c>
      <c r="M9" s="86"/>
    </row>
    <row r="10" spans="1:13" s="30" customFormat="1" ht="15.75" customHeight="1" x14ac:dyDescent="0.25">
      <c r="A10" s="16" t="s">
        <v>109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207</v>
      </c>
      <c r="J10" s="3">
        <v>0</v>
      </c>
      <c r="K10" s="118">
        <v>207</v>
      </c>
      <c r="M10" s="86"/>
    </row>
    <row r="11" spans="1:13" s="30" customFormat="1" ht="15.75" customHeight="1" x14ac:dyDescent="0.25">
      <c r="A11" s="16" t="s">
        <v>108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-209</v>
      </c>
      <c r="J11" s="3">
        <v>0</v>
      </c>
      <c r="K11" s="118">
        <v>-209</v>
      </c>
      <c r="M11" s="86"/>
    </row>
    <row r="12" spans="1:13" s="30" customFormat="1" ht="15.75" customHeight="1" x14ac:dyDescent="0.25">
      <c r="A12" s="16" t="s">
        <v>107</v>
      </c>
      <c r="B12" s="3">
        <v>0</v>
      </c>
      <c r="C12" s="3">
        <v>0</v>
      </c>
      <c r="D12" s="3">
        <v>0</v>
      </c>
      <c r="E12" s="3">
        <v>0</v>
      </c>
      <c r="F12" s="3">
        <v>-2</v>
      </c>
      <c r="G12" s="3">
        <v>0</v>
      </c>
      <c r="H12" s="118">
        <v>-2</v>
      </c>
      <c r="I12" s="3">
        <v>0</v>
      </c>
      <c r="J12" s="3">
        <v>0</v>
      </c>
      <c r="K12" s="118">
        <v>-2</v>
      </c>
      <c r="M12" s="86"/>
    </row>
    <row r="13" spans="1:13" s="30" customFormat="1" ht="15.75" customHeight="1" x14ac:dyDescent="0.25">
      <c r="A13" s="16" t="s">
        <v>70</v>
      </c>
      <c r="B13" s="3">
        <v>0</v>
      </c>
      <c r="C13" s="3">
        <v>0</v>
      </c>
      <c r="D13" s="3">
        <v>0</v>
      </c>
      <c r="E13" s="3">
        <v>0</v>
      </c>
      <c r="F13" s="3">
        <v>-1</v>
      </c>
      <c r="G13" s="3">
        <v>-9</v>
      </c>
      <c r="H13" s="118">
        <v>-10</v>
      </c>
      <c r="I13" s="3">
        <v>0</v>
      </c>
      <c r="J13" s="3">
        <v>0</v>
      </c>
      <c r="K13" s="118">
        <v>-10</v>
      </c>
      <c r="M13" s="86"/>
    </row>
    <row r="14" spans="1:13" s="30" customFormat="1" ht="15.75" customHeight="1" x14ac:dyDescent="0.25">
      <c r="A14" s="16" t="s">
        <v>99</v>
      </c>
      <c r="B14" s="3">
        <v>0</v>
      </c>
      <c r="C14" s="3">
        <v>0</v>
      </c>
      <c r="D14" s="3">
        <v>0</v>
      </c>
      <c r="E14" s="3">
        <v>0</v>
      </c>
      <c r="F14" s="3">
        <v>-6</v>
      </c>
      <c r="G14" s="3">
        <v>0</v>
      </c>
      <c r="H14" s="118">
        <v>-6</v>
      </c>
      <c r="I14" s="3">
        <v>6</v>
      </c>
      <c r="J14" s="3">
        <v>0</v>
      </c>
      <c r="K14" s="118">
        <v>-1</v>
      </c>
      <c r="M14" s="86"/>
    </row>
    <row r="15" spans="1:13" s="30" customFormat="1" ht="15.75" thickBot="1" x14ac:dyDescent="0.3">
      <c r="B15" s="3"/>
      <c r="C15" s="3"/>
      <c r="D15" s="3"/>
      <c r="E15" s="3"/>
      <c r="F15" s="3"/>
      <c r="G15" s="3"/>
      <c r="H15" s="73"/>
      <c r="I15" s="73"/>
      <c r="J15" s="73"/>
      <c r="K15" s="73"/>
      <c r="M15" s="86"/>
    </row>
    <row r="16" spans="1:13" ht="15.75" thickTop="1" x14ac:dyDescent="0.25">
      <c r="A16" s="37" t="s">
        <v>102</v>
      </c>
      <c r="B16" s="24">
        <f t="shared" ref="B16:J16" si="0">SUM(B8:B15)+B6+B3</f>
        <v>23</v>
      </c>
      <c r="C16" s="24">
        <f t="shared" si="0"/>
        <v>976</v>
      </c>
      <c r="D16" s="24">
        <f t="shared" si="0"/>
        <v>937</v>
      </c>
      <c r="E16" s="24">
        <f t="shared" si="0"/>
        <v>-1016</v>
      </c>
      <c r="F16" s="24">
        <f t="shared" si="0"/>
        <v>4179</v>
      </c>
      <c r="G16" s="24">
        <f t="shared" si="0"/>
        <v>-9</v>
      </c>
      <c r="H16" s="24">
        <f t="shared" si="0"/>
        <v>5089</v>
      </c>
      <c r="I16" s="24">
        <v>1004</v>
      </c>
      <c r="J16" s="24">
        <f t="shared" si="0"/>
        <v>0</v>
      </c>
      <c r="K16" s="24">
        <f>SUM(K8:K15)+K6+K3</f>
        <v>6093</v>
      </c>
      <c r="L16" s="30"/>
      <c r="M16" s="86"/>
    </row>
    <row r="17" spans="1:13" s="30" customFormat="1" x14ac:dyDescent="0.25">
      <c r="A17" s="119"/>
      <c r="B17" s="14"/>
      <c r="C17" s="14"/>
      <c r="D17" s="14"/>
      <c r="E17" s="14"/>
      <c r="F17" s="14"/>
      <c r="G17" s="14"/>
      <c r="H17" s="14"/>
      <c r="I17" s="14"/>
      <c r="J17" s="14"/>
      <c r="K17" s="14"/>
      <c r="M17" s="86"/>
    </row>
    <row r="18" spans="1:13" x14ac:dyDescent="0.25">
      <c r="A18" s="9" t="s">
        <v>98</v>
      </c>
      <c r="B18" s="78">
        <f>'Consolidated BS'!C18</f>
        <v>23</v>
      </c>
      <c r="C18" s="78">
        <f>'Consolidated BS'!C19</f>
        <v>976</v>
      </c>
      <c r="D18" s="78">
        <f>'Consolidated BS'!C20</f>
        <v>937</v>
      </c>
      <c r="E18" s="78">
        <f>'Consolidated BS'!C21</f>
        <v>-1016</v>
      </c>
      <c r="F18" s="78">
        <f>'Consolidated BS'!C22</f>
        <v>4179</v>
      </c>
      <c r="G18" s="78">
        <f>'Consolidated BS'!C23</f>
        <v>-9</v>
      </c>
      <c r="H18" s="78">
        <v>5089</v>
      </c>
      <c r="I18" s="78">
        <v>1004</v>
      </c>
      <c r="J18" s="78">
        <v>0</v>
      </c>
      <c r="K18" s="78">
        <v>6093</v>
      </c>
    </row>
    <row r="19" spans="1:13" x14ac:dyDescent="0.25">
      <c r="A19" s="6" t="s">
        <v>115</v>
      </c>
      <c r="B19" s="56">
        <v>0</v>
      </c>
      <c r="C19" s="56">
        <v>0</v>
      </c>
      <c r="D19" s="56">
        <v>0</v>
      </c>
      <c r="E19" s="56">
        <v>0</v>
      </c>
      <c r="F19" s="56">
        <v>657.21013600000003</v>
      </c>
      <c r="G19" s="56">
        <v>0</v>
      </c>
      <c r="H19" s="56">
        <v>657.21013600000003</v>
      </c>
      <c r="I19" s="56">
        <v>0</v>
      </c>
      <c r="J19" s="56">
        <v>-1.3722529999999999</v>
      </c>
      <c r="K19" s="56">
        <v>655.83788300000003</v>
      </c>
    </row>
    <row r="20" spans="1:13" x14ac:dyDescent="0.25">
      <c r="A20" s="6" t="s">
        <v>64</v>
      </c>
      <c r="B20" s="56">
        <v>0</v>
      </c>
      <c r="C20" s="56">
        <v>0</v>
      </c>
      <c r="D20" s="56">
        <v>200.04392399999986</v>
      </c>
      <c r="E20" s="56">
        <v>-236.92650000000003</v>
      </c>
      <c r="F20" s="56">
        <v>0</v>
      </c>
      <c r="G20" s="56">
        <v>0</v>
      </c>
      <c r="H20" s="56">
        <v>-36.882576000000171</v>
      </c>
      <c r="I20" s="56">
        <v>0</v>
      </c>
      <c r="J20" s="56">
        <v>0</v>
      </c>
      <c r="K20" s="56">
        <v>-36.882576000000171</v>
      </c>
    </row>
    <row r="21" spans="1:13" x14ac:dyDescent="0.25">
      <c r="A21" s="8" t="s">
        <v>65</v>
      </c>
      <c r="B21" s="57">
        <f t="shared" ref="B21:J21" si="1">B20+B19</f>
        <v>0</v>
      </c>
      <c r="C21" s="57">
        <f t="shared" si="1"/>
        <v>0</v>
      </c>
      <c r="D21" s="57">
        <f t="shared" si="1"/>
        <v>200.04392399999986</v>
      </c>
      <c r="E21" s="57">
        <f t="shared" si="1"/>
        <v>-236.92650000000003</v>
      </c>
      <c r="F21" s="57">
        <f t="shared" si="1"/>
        <v>657.21013600000003</v>
      </c>
      <c r="G21" s="57">
        <f t="shared" si="1"/>
        <v>0</v>
      </c>
      <c r="H21" s="57">
        <f t="shared" si="1"/>
        <v>620.32755999999983</v>
      </c>
      <c r="I21" s="57">
        <f t="shared" si="1"/>
        <v>0</v>
      </c>
      <c r="J21" s="57">
        <f t="shared" si="1"/>
        <v>-1.3722529999999999</v>
      </c>
      <c r="K21" s="57">
        <v>618.95530699999983</v>
      </c>
    </row>
    <row r="22" spans="1:13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3" x14ac:dyDescent="0.25">
      <c r="A23" s="16" t="s">
        <v>66</v>
      </c>
      <c r="B23" s="56">
        <v>0</v>
      </c>
      <c r="C23" s="56">
        <v>0</v>
      </c>
      <c r="D23" s="56">
        <v>0</v>
      </c>
      <c r="E23" s="56">
        <v>0</v>
      </c>
      <c r="F23" s="56">
        <v>-271.85222599999997</v>
      </c>
      <c r="G23" s="56">
        <v>0</v>
      </c>
      <c r="H23" s="56">
        <v>-271.85222599999997</v>
      </c>
      <c r="I23" s="56">
        <v>0</v>
      </c>
      <c r="J23" s="56">
        <v>0</v>
      </c>
      <c r="K23" s="56">
        <v>-271.85222599999997</v>
      </c>
    </row>
    <row r="24" spans="1:13" x14ac:dyDescent="0.25">
      <c r="A24" s="16" t="s">
        <v>73</v>
      </c>
      <c r="B24" s="56">
        <v>0</v>
      </c>
      <c r="C24" s="56">
        <v>0</v>
      </c>
      <c r="D24" s="56">
        <v>0</v>
      </c>
      <c r="E24" s="56">
        <v>0</v>
      </c>
      <c r="F24" s="56">
        <v>-48.125</v>
      </c>
      <c r="G24" s="56">
        <v>0</v>
      </c>
      <c r="H24" s="56">
        <v>-48.125</v>
      </c>
      <c r="I24" s="56">
        <v>0</v>
      </c>
      <c r="J24" s="56">
        <v>0</v>
      </c>
      <c r="K24" s="56">
        <v>-48.125</v>
      </c>
    </row>
    <row r="25" spans="1:13" x14ac:dyDescent="0.25">
      <c r="A25" s="16" t="s">
        <v>70</v>
      </c>
      <c r="B25" s="56">
        <v>0</v>
      </c>
      <c r="C25" s="56">
        <v>0</v>
      </c>
      <c r="D25" s="56">
        <v>0</v>
      </c>
      <c r="E25" s="56">
        <v>0</v>
      </c>
      <c r="F25" s="56">
        <v>-1.098136</v>
      </c>
      <c r="G25" s="56">
        <v>-73.309637000000009</v>
      </c>
      <c r="H25" s="56">
        <v>-74.407773000000006</v>
      </c>
      <c r="I25" s="56">
        <v>0</v>
      </c>
      <c r="J25" s="56">
        <v>0</v>
      </c>
      <c r="K25" s="56">
        <v>-74.407773000000006</v>
      </c>
    </row>
    <row r="26" spans="1:13" ht="15.75" thickBot="1" x14ac:dyDescent="0.3">
      <c r="A26" s="16" t="s">
        <v>99</v>
      </c>
      <c r="B26" s="56">
        <v>0</v>
      </c>
      <c r="C26" s="56">
        <v>0</v>
      </c>
      <c r="D26" s="56">
        <v>0</v>
      </c>
      <c r="E26" s="56">
        <v>0</v>
      </c>
      <c r="F26" s="56">
        <v>-6.2256479999997509</v>
      </c>
      <c r="G26" s="56">
        <v>0</v>
      </c>
      <c r="H26" s="56">
        <v>-6.2256479999997509</v>
      </c>
      <c r="I26" s="56">
        <v>0</v>
      </c>
      <c r="J26" s="56">
        <v>1.449128</v>
      </c>
      <c r="K26" s="56">
        <v>-4.776519999999751</v>
      </c>
    </row>
    <row r="27" spans="1:13" ht="15.75" thickTop="1" x14ac:dyDescent="0.25">
      <c r="A27" s="22" t="s">
        <v>103</v>
      </c>
      <c r="B27" s="58">
        <f t="shared" ref="B27:K27" si="2">SUM(B21:B26)+B18</f>
        <v>23</v>
      </c>
      <c r="C27" s="58">
        <f t="shared" si="2"/>
        <v>976</v>
      </c>
      <c r="D27" s="58">
        <f t="shared" si="2"/>
        <v>1137.0439239999998</v>
      </c>
      <c r="E27" s="58">
        <f t="shared" si="2"/>
        <v>-1252.9265</v>
      </c>
      <c r="F27" s="58">
        <f t="shared" si="2"/>
        <v>4508.9091260000005</v>
      </c>
      <c r="G27" s="58">
        <f t="shared" si="2"/>
        <v>-82.309637000000009</v>
      </c>
      <c r="H27" s="58">
        <f t="shared" si="2"/>
        <v>5308.7169130000002</v>
      </c>
      <c r="I27" s="58">
        <f t="shared" si="2"/>
        <v>1004</v>
      </c>
      <c r="J27" s="58">
        <f>ROUND(SUM(J21:J26)+J18,0)</f>
        <v>0</v>
      </c>
      <c r="K27" s="58">
        <f t="shared" si="2"/>
        <v>6312.7937879999999</v>
      </c>
    </row>
  </sheetData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9"/>
  <sheetViews>
    <sheetView showGridLines="0" topLeftCell="A13" zoomScaleNormal="100" zoomScaleSheetLayoutView="85" workbookViewId="0">
      <selection activeCell="J23" sqref="J23"/>
    </sheetView>
  </sheetViews>
  <sheetFormatPr defaultColWidth="9.140625" defaultRowHeight="15" x14ac:dyDescent="0.25"/>
  <cols>
    <col min="1" max="1" width="58.140625" style="30" customWidth="1"/>
    <col min="2" max="2" width="11.140625" style="30" bestFit="1" customWidth="1"/>
    <col min="3" max="9" width="9.140625" style="30"/>
    <col min="10" max="10" width="10.28515625" style="30" bestFit="1" customWidth="1"/>
    <col min="11" max="16384" width="9.140625" style="30"/>
  </cols>
  <sheetData>
    <row r="1" spans="1:11" ht="28.15" customHeight="1" x14ac:dyDescent="0.25">
      <c r="A1" s="59" t="s">
        <v>82</v>
      </c>
      <c r="B1" s="60"/>
      <c r="C1" s="60"/>
      <c r="D1" s="60"/>
      <c r="E1" s="60"/>
      <c r="F1" s="60"/>
      <c r="G1" s="61"/>
      <c r="H1" s="61"/>
    </row>
    <row r="2" spans="1:11" ht="69" customHeight="1" x14ac:dyDescent="0.25">
      <c r="A2" s="25" t="s">
        <v>104</v>
      </c>
      <c r="B2" s="36" t="s">
        <v>53</v>
      </c>
      <c r="C2" s="36" t="s">
        <v>54</v>
      </c>
      <c r="D2" s="36" t="s">
        <v>96</v>
      </c>
      <c r="E2" s="36" t="s">
        <v>55</v>
      </c>
      <c r="F2" s="36" t="s">
        <v>56</v>
      </c>
      <c r="G2" s="36" t="s">
        <v>57</v>
      </c>
      <c r="H2" s="36" t="s">
        <v>58</v>
      </c>
    </row>
    <row r="3" spans="1:11" x14ac:dyDescent="0.25">
      <c r="A3" s="21"/>
      <c r="B3" s="62"/>
      <c r="C3" s="62"/>
      <c r="D3" s="62"/>
      <c r="E3" s="62"/>
      <c r="F3" s="62"/>
      <c r="G3" s="62"/>
      <c r="H3" s="62"/>
    </row>
    <row r="4" spans="1:11" x14ac:dyDescent="0.25">
      <c r="A4" s="5" t="s">
        <v>0</v>
      </c>
      <c r="B4" s="124">
        <v>115.00319500000001</v>
      </c>
      <c r="C4" s="124">
        <v>64.701452000000003</v>
      </c>
      <c r="D4" s="124">
        <v>7.53315</v>
      </c>
      <c r="E4" s="124">
        <v>157.785303</v>
      </c>
      <c r="F4" s="124">
        <v>-9.9999999999999995E-7</v>
      </c>
      <c r="G4" s="124">
        <v>0</v>
      </c>
      <c r="H4" s="124">
        <v>345.023099</v>
      </c>
      <c r="J4" s="31"/>
      <c r="K4" s="31"/>
    </row>
    <row r="5" spans="1:11" x14ac:dyDescent="0.25">
      <c r="A5" s="5" t="s">
        <v>68</v>
      </c>
      <c r="B5" s="124">
        <v>0</v>
      </c>
      <c r="C5" s="124">
        <v>156.13329100000001</v>
      </c>
      <c r="D5" s="124">
        <v>0</v>
      </c>
      <c r="E5" s="124">
        <v>11.423863000000001</v>
      </c>
      <c r="F5" s="124">
        <v>286.607619</v>
      </c>
      <c r="G5" s="124">
        <v>-256.15158700000001</v>
      </c>
      <c r="H5" s="124">
        <v>198.01318599999999</v>
      </c>
      <c r="J5" s="31"/>
      <c r="K5" s="31"/>
    </row>
    <row r="6" spans="1:11" x14ac:dyDescent="0.25">
      <c r="A6" s="6" t="s">
        <v>1</v>
      </c>
      <c r="B6" s="124">
        <v>273.83384599999999</v>
      </c>
      <c r="C6" s="124">
        <v>1698.9868200000001</v>
      </c>
      <c r="D6" s="124">
        <v>0</v>
      </c>
      <c r="E6" s="124">
        <v>0</v>
      </c>
      <c r="F6" s="124">
        <v>0</v>
      </c>
      <c r="G6" s="124">
        <v>0</v>
      </c>
      <c r="H6" s="124">
        <v>1972.8206660000001</v>
      </c>
      <c r="J6" s="31"/>
      <c r="K6" s="31"/>
    </row>
    <row r="7" spans="1:11" x14ac:dyDescent="0.25">
      <c r="A7" s="6" t="s">
        <v>69</v>
      </c>
      <c r="B7" s="124">
        <v>0.109</v>
      </c>
      <c r="C7" s="124">
        <v>23.045883</v>
      </c>
      <c r="D7" s="124">
        <v>3.0000000000000001E-6</v>
      </c>
      <c r="E7" s="124">
        <v>3.3725689999999999</v>
      </c>
      <c r="F7" s="124">
        <v>74.451209000000006</v>
      </c>
      <c r="G7" s="124">
        <v>0</v>
      </c>
      <c r="H7" s="124">
        <v>100.97866399999999</v>
      </c>
      <c r="J7" s="31"/>
      <c r="K7" s="31"/>
    </row>
    <row r="8" spans="1:11" x14ac:dyDescent="0.25">
      <c r="A8" s="7" t="s">
        <v>2</v>
      </c>
      <c r="B8" s="124">
        <v>7488.2719219999999</v>
      </c>
      <c r="C8" s="124">
        <v>28712.901156</v>
      </c>
      <c r="D8" s="124">
        <v>9.9999999999999995E-7</v>
      </c>
      <c r="E8" s="124">
        <v>0</v>
      </c>
      <c r="F8" s="124">
        <v>3711.221873</v>
      </c>
      <c r="G8" s="124">
        <v>-3313.789624</v>
      </c>
      <c r="H8" s="124">
        <v>36598.605327999998</v>
      </c>
      <c r="J8" s="31"/>
      <c r="K8" s="31"/>
    </row>
    <row r="9" spans="1:11" x14ac:dyDescent="0.25">
      <c r="A9" s="7" t="s">
        <v>3</v>
      </c>
      <c r="B9" s="124">
        <v>0</v>
      </c>
      <c r="C9" s="124">
        <v>10154.026415</v>
      </c>
      <c r="D9" s="124">
        <v>0</v>
      </c>
      <c r="E9" s="124">
        <v>0</v>
      </c>
      <c r="F9" s="124">
        <v>0</v>
      </c>
      <c r="G9" s="124">
        <v>0</v>
      </c>
      <c r="H9" s="124">
        <v>10154.026415</v>
      </c>
      <c r="J9" s="31"/>
      <c r="K9" s="31"/>
    </row>
    <row r="10" spans="1:11" x14ac:dyDescent="0.25">
      <c r="A10" s="7" t="s">
        <v>4</v>
      </c>
      <c r="B10" s="124">
        <v>1033.6165590000001</v>
      </c>
      <c r="C10" s="124">
        <v>13509.599625000001</v>
      </c>
      <c r="D10" s="124">
        <v>19.405498999999999</v>
      </c>
      <c r="E10" s="124">
        <v>33.255755000000001</v>
      </c>
      <c r="F10" s="124">
        <v>104.076781</v>
      </c>
      <c r="G10" s="124">
        <v>-330.16049900000002</v>
      </c>
      <c r="H10" s="124">
        <v>14369.79372</v>
      </c>
      <c r="J10" s="31"/>
      <c r="K10" s="31"/>
    </row>
    <row r="11" spans="1:11" x14ac:dyDescent="0.25">
      <c r="A11" s="7" t="s">
        <v>5</v>
      </c>
      <c r="B11" s="124">
        <v>221.00356199999999</v>
      </c>
      <c r="C11" s="124">
        <v>8947.4538589999993</v>
      </c>
      <c r="D11" s="124">
        <v>0</v>
      </c>
      <c r="E11" s="124">
        <v>0</v>
      </c>
      <c r="F11" s="124">
        <v>0</v>
      </c>
      <c r="G11" s="124">
        <v>0</v>
      </c>
      <c r="H11" s="124">
        <v>9168.4574209999992</v>
      </c>
      <c r="J11" s="31"/>
      <c r="K11" s="31"/>
    </row>
    <row r="12" spans="1:11" x14ac:dyDescent="0.25">
      <c r="A12" s="5" t="s">
        <v>6</v>
      </c>
      <c r="B12" s="124">
        <v>-6.2746820000000003</v>
      </c>
      <c r="C12" s="124">
        <v>0</v>
      </c>
      <c r="D12" s="124">
        <v>0</v>
      </c>
      <c r="E12" s="124">
        <v>-1.87225</v>
      </c>
      <c r="F12" s="124">
        <v>185.62301600000001</v>
      </c>
      <c r="G12" s="124">
        <v>0</v>
      </c>
      <c r="H12" s="124">
        <v>177.47608399999999</v>
      </c>
      <c r="J12" s="31"/>
      <c r="K12" s="31"/>
    </row>
    <row r="13" spans="1:11" x14ac:dyDescent="0.25">
      <c r="A13" s="5" t="s">
        <v>7</v>
      </c>
      <c r="B13" s="124">
        <v>325.14857899999998</v>
      </c>
      <c r="C13" s="124">
        <v>158.144193</v>
      </c>
      <c r="D13" s="124">
        <v>0</v>
      </c>
      <c r="E13" s="124">
        <v>0</v>
      </c>
      <c r="F13" s="124">
        <v>0</v>
      </c>
      <c r="G13" s="124">
        <v>0</v>
      </c>
      <c r="H13" s="124">
        <v>483.29277200000001</v>
      </c>
      <c r="J13" s="31"/>
      <c r="K13" s="31"/>
    </row>
    <row r="14" spans="1:11" x14ac:dyDescent="0.25">
      <c r="A14" s="5" t="s">
        <v>8</v>
      </c>
      <c r="B14" s="124">
        <v>144.76915299999999</v>
      </c>
      <c r="C14" s="124">
        <v>514.49229300000002</v>
      </c>
      <c r="D14" s="124">
        <v>14.970281</v>
      </c>
      <c r="E14" s="124">
        <v>-0.88239800000000002</v>
      </c>
      <c r="F14" s="124">
        <v>47.415823000000003</v>
      </c>
      <c r="G14" s="124">
        <v>-1.184528</v>
      </c>
      <c r="H14" s="124">
        <v>719.58062399999994</v>
      </c>
      <c r="J14" s="31"/>
      <c r="K14" s="31"/>
    </row>
    <row r="15" spans="1:11" x14ac:dyDescent="0.25">
      <c r="A15" s="5" t="s">
        <v>9</v>
      </c>
      <c r="B15" s="124">
        <v>140.33476999999999</v>
      </c>
      <c r="C15" s="124">
        <v>2392.4530260000001</v>
      </c>
      <c r="D15" s="124">
        <v>77.525600999999995</v>
      </c>
      <c r="E15" s="124">
        <v>49.855035999999998</v>
      </c>
      <c r="F15" s="124">
        <v>185.53070299999999</v>
      </c>
      <c r="G15" s="124">
        <v>0</v>
      </c>
      <c r="H15" s="124">
        <v>2845.6991360000002</v>
      </c>
      <c r="J15" s="31"/>
      <c r="K15" s="31"/>
    </row>
    <row r="16" spans="1:11" x14ac:dyDescent="0.25">
      <c r="A16" s="5" t="s">
        <v>85</v>
      </c>
      <c r="B16" s="124">
        <v>0</v>
      </c>
      <c r="C16" s="124">
        <v>0</v>
      </c>
      <c r="D16" s="124">
        <v>17.634761999999998</v>
      </c>
      <c r="E16" s="124">
        <v>0</v>
      </c>
      <c r="F16" s="124">
        <v>0</v>
      </c>
      <c r="G16" s="124">
        <v>0</v>
      </c>
      <c r="H16" s="124">
        <v>17.634761999999998</v>
      </c>
      <c r="J16" s="31"/>
      <c r="K16" s="31"/>
    </row>
    <row r="17" spans="1:11" x14ac:dyDescent="0.25">
      <c r="A17" s="17" t="s">
        <v>10</v>
      </c>
      <c r="B17" s="125">
        <f>SUM(B4:B16)</f>
        <v>9735.815904000001</v>
      </c>
      <c r="C17" s="125">
        <f t="shared" ref="C17:H17" si="0">SUM(C4:C16)</f>
        <v>66331.938013000006</v>
      </c>
      <c r="D17" s="125">
        <f t="shared" si="0"/>
        <v>137.06929700000001</v>
      </c>
      <c r="E17" s="125">
        <f t="shared" si="0"/>
        <v>252.93787800000001</v>
      </c>
      <c r="F17" s="125">
        <f t="shared" si="0"/>
        <v>4594.9270230000011</v>
      </c>
      <c r="G17" s="125">
        <f t="shared" si="0"/>
        <v>-3901.2862379999997</v>
      </c>
      <c r="H17" s="125">
        <f t="shared" si="0"/>
        <v>77151.401876999997</v>
      </c>
      <c r="J17" s="31"/>
      <c r="K17" s="31"/>
    </row>
    <row r="18" spans="1:11" x14ac:dyDescent="0.25">
      <c r="B18" s="126"/>
      <c r="C18" s="126"/>
      <c r="D18" s="126"/>
      <c r="E18" s="126"/>
      <c r="F18" s="126"/>
      <c r="G18" s="126"/>
      <c r="H18" s="126"/>
      <c r="J18" s="31"/>
      <c r="K18" s="31"/>
    </row>
    <row r="19" spans="1:11" x14ac:dyDescent="0.25">
      <c r="A19" s="18" t="s">
        <v>59</v>
      </c>
      <c r="B19" s="124">
        <v>2169.8339999999998</v>
      </c>
      <c r="C19" s="124">
        <v>5378.7356250000003</v>
      </c>
      <c r="D19" s="124">
        <v>116.06560500000001</v>
      </c>
      <c r="E19" s="124">
        <v>169.689684</v>
      </c>
      <c r="F19" s="124">
        <v>-1396.3180560000001</v>
      </c>
      <c r="G19" s="124">
        <v>-125.07519500000001</v>
      </c>
      <c r="H19" s="124">
        <v>6312.9316630000003</v>
      </c>
      <c r="J19" s="31"/>
      <c r="K19" s="31"/>
    </row>
    <row r="20" spans="1:11" x14ac:dyDescent="0.25">
      <c r="A20" s="18" t="s">
        <v>17</v>
      </c>
      <c r="B20" s="124">
        <v>0</v>
      </c>
      <c r="C20" s="124">
        <v>-1.9999999999999999E-6</v>
      </c>
      <c r="D20" s="124">
        <v>0</v>
      </c>
      <c r="E20" s="124">
        <v>7.9744999999999996E-2</v>
      </c>
      <c r="F20" s="124">
        <v>0.17104800000000001</v>
      </c>
      <c r="G20" s="124">
        <v>0</v>
      </c>
      <c r="H20" s="124">
        <v>0.25079099999999999</v>
      </c>
      <c r="J20" s="31"/>
      <c r="K20" s="31"/>
    </row>
    <row r="21" spans="1:11" x14ac:dyDescent="0.25">
      <c r="A21" s="19" t="s">
        <v>18</v>
      </c>
      <c r="B21" s="125">
        <f>SUM(B19:B20)</f>
        <v>2169.8339999999998</v>
      </c>
      <c r="C21" s="125">
        <f t="shared" ref="C21:H21" si="1">SUM(C19:C20)</f>
        <v>5378.7356230000005</v>
      </c>
      <c r="D21" s="125">
        <f t="shared" si="1"/>
        <v>116.06560500000001</v>
      </c>
      <c r="E21" s="125">
        <f t="shared" si="1"/>
        <v>169.769429</v>
      </c>
      <c r="F21" s="125">
        <f t="shared" si="1"/>
        <v>-1396.1470080000001</v>
      </c>
      <c r="G21" s="125">
        <f t="shared" si="1"/>
        <v>-125.07519500000001</v>
      </c>
      <c r="H21" s="125">
        <f t="shared" si="1"/>
        <v>6313.1824540000007</v>
      </c>
      <c r="J21" s="31"/>
      <c r="K21" s="31"/>
    </row>
    <row r="22" spans="1:11" x14ac:dyDescent="0.25">
      <c r="A22" s="20"/>
      <c r="B22" s="127"/>
      <c r="C22" s="127"/>
      <c r="D22" s="127"/>
      <c r="E22" s="127"/>
      <c r="F22" s="127"/>
      <c r="G22" s="127"/>
      <c r="H22" s="127"/>
      <c r="J22" s="31"/>
      <c r="K22" s="31"/>
    </row>
    <row r="23" spans="1:11" x14ac:dyDescent="0.25">
      <c r="A23" s="5" t="s">
        <v>19</v>
      </c>
      <c r="B23" s="124">
        <v>36</v>
      </c>
      <c r="C23" s="124">
        <v>0</v>
      </c>
      <c r="D23" s="124">
        <v>0</v>
      </c>
      <c r="E23" s="124">
        <v>0</v>
      </c>
      <c r="F23" s="124">
        <v>990.86506499999996</v>
      </c>
      <c r="G23" s="124">
        <v>-36</v>
      </c>
      <c r="H23" s="124">
        <v>990.86506499999996</v>
      </c>
      <c r="J23" s="31"/>
      <c r="K23" s="31"/>
    </row>
    <row r="24" spans="1:11" x14ac:dyDescent="0.25">
      <c r="A24" s="5" t="s">
        <v>20</v>
      </c>
      <c r="B24" s="124">
        <v>6844.9263380000002</v>
      </c>
      <c r="C24" s="124">
        <v>37504.731971000001</v>
      </c>
      <c r="D24" s="124">
        <v>0</v>
      </c>
      <c r="E24" s="124">
        <v>0</v>
      </c>
      <c r="F24" s="124">
        <v>0</v>
      </c>
      <c r="G24" s="124">
        <v>-2890.1354190000002</v>
      </c>
      <c r="H24" s="124">
        <v>41459.52289</v>
      </c>
      <c r="J24" s="31"/>
      <c r="K24" s="31"/>
    </row>
    <row r="25" spans="1:11" x14ac:dyDescent="0.25">
      <c r="A25" s="5" t="s">
        <v>21</v>
      </c>
      <c r="B25" s="124">
        <v>0</v>
      </c>
      <c r="C25" s="124">
        <v>13137.074785000001</v>
      </c>
      <c r="D25" s="124">
        <v>0</v>
      </c>
      <c r="E25" s="124">
        <v>0</v>
      </c>
      <c r="F25" s="124">
        <v>0</v>
      </c>
      <c r="G25" s="124">
        <v>0</v>
      </c>
      <c r="H25" s="124">
        <v>13137.074785000001</v>
      </c>
      <c r="J25" s="31"/>
      <c r="K25" s="31"/>
    </row>
    <row r="26" spans="1:11" x14ac:dyDescent="0.25">
      <c r="A26" s="5" t="s">
        <v>22</v>
      </c>
      <c r="B26" s="124">
        <v>0</v>
      </c>
      <c r="C26" s="124">
        <v>0</v>
      </c>
      <c r="D26" s="124">
        <v>0</v>
      </c>
      <c r="E26" s="124">
        <v>0</v>
      </c>
      <c r="F26" s="124">
        <v>4252.8198160000002</v>
      </c>
      <c r="G26" s="124">
        <v>0</v>
      </c>
      <c r="H26" s="124">
        <v>4252.8198160000002</v>
      </c>
      <c r="J26" s="31"/>
      <c r="K26" s="31"/>
    </row>
    <row r="27" spans="1:11" x14ac:dyDescent="0.25">
      <c r="A27" s="5" t="s">
        <v>23</v>
      </c>
      <c r="B27" s="124">
        <v>0.94073200000000001</v>
      </c>
      <c r="C27" s="124">
        <v>3.4685830000000002</v>
      </c>
      <c r="D27" s="124">
        <v>0</v>
      </c>
      <c r="E27" s="124">
        <v>0.18015400000000001</v>
      </c>
      <c r="F27" s="124">
        <v>19.299824999999998</v>
      </c>
      <c r="G27" s="124">
        <v>0</v>
      </c>
      <c r="H27" s="124">
        <v>23.889294</v>
      </c>
      <c r="J27" s="31"/>
      <c r="K27" s="31"/>
    </row>
    <row r="28" spans="1:11" x14ac:dyDescent="0.25">
      <c r="A28" s="5" t="s">
        <v>24</v>
      </c>
      <c r="B28" s="124">
        <v>0</v>
      </c>
      <c r="C28" s="124">
        <v>28.692488999999998</v>
      </c>
      <c r="D28" s="124">
        <v>4.5</v>
      </c>
      <c r="E28" s="124">
        <v>20.917894</v>
      </c>
      <c r="F28" s="124">
        <v>521.49288100000001</v>
      </c>
      <c r="G28" s="124">
        <v>-521.78807800000004</v>
      </c>
      <c r="H28" s="124">
        <v>53.815185999999997</v>
      </c>
      <c r="J28" s="31"/>
      <c r="K28" s="31"/>
    </row>
    <row r="29" spans="1:11" x14ac:dyDescent="0.25">
      <c r="A29" s="5" t="s">
        <v>5</v>
      </c>
      <c r="B29" s="124">
        <v>65.903405000000006</v>
      </c>
      <c r="C29" s="124">
        <v>1353.5808199999999</v>
      </c>
      <c r="D29" s="124">
        <v>0</v>
      </c>
      <c r="E29" s="124">
        <v>0</v>
      </c>
      <c r="F29" s="124">
        <v>1.5401E-2</v>
      </c>
      <c r="G29" s="124">
        <v>0</v>
      </c>
      <c r="H29" s="124">
        <v>1419.499626</v>
      </c>
      <c r="J29" s="31"/>
      <c r="K29" s="31"/>
    </row>
    <row r="30" spans="1:11" x14ac:dyDescent="0.25">
      <c r="A30" s="5" t="s">
        <v>25</v>
      </c>
      <c r="B30" s="124">
        <v>106.478561</v>
      </c>
      <c r="C30" s="124">
        <v>-131.35584299999999</v>
      </c>
      <c r="D30" s="124">
        <v>4.2217349999999998</v>
      </c>
      <c r="E30" s="124">
        <v>4.6368830000000001</v>
      </c>
      <c r="F30" s="124">
        <v>53.810029999999998</v>
      </c>
      <c r="G30" s="124">
        <v>-37.791367000000001</v>
      </c>
      <c r="H30" s="124">
        <v>-9.9999999999999995E-7</v>
      </c>
      <c r="J30" s="31"/>
      <c r="K30" s="31"/>
    </row>
    <row r="31" spans="1:11" x14ac:dyDescent="0.25">
      <c r="A31" s="5" t="s">
        <v>26</v>
      </c>
      <c r="B31" s="124">
        <v>89.175239000000005</v>
      </c>
      <c r="C31" s="124">
        <v>710.63024299999995</v>
      </c>
      <c r="D31" s="124">
        <v>9.9999999999999995E-7</v>
      </c>
      <c r="E31" s="124">
        <v>25.133165000000002</v>
      </c>
      <c r="F31" s="124">
        <v>3.9060000000000002E-3</v>
      </c>
      <c r="G31" s="124">
        <v>-271.91860600000001</v>
      </c>
      <c r="H31" s="124">
        <v>553.02394800000002</v>
      </c>
      <c r="J31" s="31"/>
      <c r="K31" s="31"/>
    </row>
    <row r="32" spans="1:11" x14ac:dyDescent="0.25">
      <c r="A32" s="5" t="s">
        <v>27</v>
      </c>
      <c r="B32" s="124">
        <v>168.03536600000001</v>
      </c>
      <c r="C32" s="124">
        <v>7723.138449</v>
      </c>
      <c r="D32" s="124">
        <v>0</v>
      </c>
      <c r="E32" s="124">
        <v>0</v>
      </c>
      <c r="F32" s="124">
        <v>105.15</v>
      </c>
      <c r="G32" s="124">
        <v>0</v>
      </c>
      <c r="H32" s="124">
        <v>7996.3238149999997</v>
      </c>
      <c r="J32" s="31"/>
      <c r="K32" s="31"/>
    </row>
    <row r="33" spans="1:11" x14ac:dyDescent="0.25">
      <c r="A33" s="5" t="s">
        <v>28</v>
      </c>
      <c r="B33" s="124">
        <v>254.52182199999999</v>
      </c>
      <c r="C33" s="124">
        <v>623.24101800000005</v>
      </c>
      <c r="D33" s="124">
        <v>12.16394</v>
      </c>
      <c r="E33" s="124">
        <v>32.300396999999997</v>
      </c>
      <c r="F33" s="124">
        <v>47.617153999999999</v>
      </c>
      <c r="G33" s="124">
        <v>-18.577572</v>
      </c>
      <c r="H33" s="124">
        <v>951.26675899999998</v>
      </c>
      <c r="J33" s="31"/>
      <c r="K33" s="31"/>
    </row>
    <row r="34" spans="1:11" x14ac:dyDescent="0.25">
      <c r="A34" s="5" t="s">
        <v>89</v>
      </c>
      <c r="B34" s="124">
        <v>0</v>
      </c>
      <c r="C34" s="124">
        <v>0</v>
      </c>
      <c r="D34" s="124">
        <v>0.118018</v>
      </c>
      <c r="E34" s="124">
        <v>0</v>
      </c>
      <c r="F34" s="124">
        <v>0</v>
      </c>
      <c r="G34" s="124">
        <v>0</v>
      </c>
      <c r="H34" s="124">
        <v>0.118018</v>
      </c>
      <c r="J34" s="31"/>
      <c r="K34" s="31"/>
    </row>
    <row r="35" spans="1:11" x14ac:dyDescent="0.25">
      <c r="A35" s="19" t="s">
        <v>29</v>
      </c>
      <c r="B35" s="125">
        <f t="shared" ref="B35:G35" si="2">SUM(B23:B34)</f>
        <v>7565.9814630000001</v>
      </c>
      <c r="C35" s="125">
        <f t="shared" si="2"/>
        <v>60953.202515000012</v>
      </c>
      <c r="D35" s="125">
        <f t="shared" si="2"/>
        <v>21.003693999999996</v>
      </c>
      <c r="E35" s="125">
        <f t="shared" si="2"/>
        <v>83.168493000000012</v>
      </c>
      <c r="F35" s="125">
        <f t="shared" si="2"/>
        <v>5991.0740779999987</v>
      </c>
      <c r="G35" s="125">
        <f t="shared" si="2"/>
        <v>-3776.2110420000004</v>
      </c>
      <c r="H35" s="125">
        <f>SUM(H23:H34)</f>
        <v>70838.219201</v>
      </c>
      <c r="J35" s="31"/>
      <c r="K35" s="31"/>
    </row>
    <row r="36" spans="1:11" ht="15.75" thickBot="1" x14ac:dyDescent="0.3">
      <c r="A36" s="19"/>
      <c r="B36" s="127"/>
      <c r="C36" s="127"/>
      <c r="D36" s="127"/>
      <c r="E36" s="127"/>
      <c r="F36" s="127"/>
      <c r="G36" s="127"/>
      <c r="H36" s="127"/>
      <c r="J36" s="31"/>
      <c r="K36" s="31"/>
    </row>
    <row r="37" spans="1:11" ht="15.75" thickTop="1" x14ac:dyDescent="0.25">
      <c r="A37" s="79" t="s">
        <v>71</v>
      </c>
      <c r="B37" s="128">
        <f>B35+B21</f>
        <v>9735.815462999999</v>
      </c>
      <c r="C37" s="128">
        <f t="shared" ref="C37:H37" si="3">C35+C21</f>
        <v>66331.938138000012</v>
      </c>
      <c r="D37" s="128">
        <f t="shared" si="3"/>
        <v>137.069299</v>
      </c>
      <c r="E37" s="128">
        <f t="shared" si="3"/>
        <v>252.93792200000001</v>
      </c>
      <c r="F37" s="128">
        <f t="shared" si="3"/>
        <v>4594.9270699999988</v>
      </c>
      <c r="G37" s="128">
        <f t="shared" si="3"/>
        <v>-3901.2862370000003</v>
      </c>
      <c r="H37" s="128">
        <f t="shared" si="3"/>
        <v>77151.401654999994</v>
      </c>
      <c r="J37" s="31"/>
      <c r="K37" s="31"/>
    </row>
    <row r="38" spans="1:11" x14ac:dyDescent="0.25">
      <c r="A38" s="19"/>
      <c r="B38" s="14"/>
      <c r="C38" s="14"/>
      <c r="D38" s="14"/>
      <c r="E38" s="14"/>
      <c r="F38" s="14"/>
      <c r="G38" s="14"/>
      <c r="H38" s="14"/>
      <c r="J38" s="31"/>
    </row>
    <row r="39" spans="1:11" x14ac:dyDescent="0.25">
      <c r="A39" s="1"/>
      <c r="B39" s="72"/>
      <c r="C39" s="72"/>
      <c r="D39" s="72"/>
      <c r="E39" s="72"/>
      <c r="F39" s="72"/>
      <c r="G39" s="72"/>
      <c r="H39" s="72"/>
      <c r="J39" s="31"/>
    </row>
    <row r="40" spans="1:11" ht="68.25" customHeight="1" x14ac:dyDescent="0.25">
      <c r="A40" s="25" t="s">
        <v>97</v>
      </c>
      <c r="B40" s="36" t="s">
        <v>53</v>
      </c>
      <c r="C40" s="36" t="s">
        <v>54</v>
      </c>
      <c r="D40" s="36" t="s">
        <v>96</v>
      </c>
      <c r="E40" s="36" t="s">
        <v>55</v>
      </c>
      <c r="F40" s="36" t="s">
        <v>56</v>
      </c>
      <c r="G40" s="36" t="s">
        <v>57</v>
      </c>
      <c r="H40" s="36" t="s">
        <v>58</v>
      </c>
      <c r="J40" s="31"/>
      <c r="K40" s="31"/>
    </row>
    <row r="41" spans="1:11" x14ac:dyDescent="0.25">
      <c r="A41" s="21"/>
      <c r="B41" s="2"/>
      <c r="C41" s="2"/>
      <c r="D41" s="2"/>
      <c r="E41" s="2"/>
      <c r="F41" s="2"/>
      <c r="G41" s="2"/>
      <c r="H41" s="2"/>
      <c r="J41" s="31"/>
      <c r="K41" s="31"/>
    </row>
    <row r="42" spans="1:11" x14ac:dyDescent="0.25">
      <c r="A42" s="5" t="s">
        <v>0</v>
      </c>
      <c r="B42" s="130">
        <v>125.34904899999999</v>
      </c>
      <c r="C42" s="130">
        <v>154.91133099999999</v>
      </c>
      <c r="D42" s="130">
        <v>7.53315</v>
      </c>
      <c r="E42" s="130">
        <v>178.61256299999999</v>
      </c>
      <c r="F42" s="130">
        <v>0</v>
      </c>
      <c r="G42" s="130">
        <v>0</v>
      </c>
      <c r="H42" s="130">
        <v>466.406093</v>
      </c>
      <c r="J42" s="31"/>
      <c r="K42" s="31"/>
    </row>
    <row r="43" spans="1:11" x14ac:dyDescent="0.25">
      <c r="A43" s="5" t="s">
        <v>68</v>
      </c>
      <c r="B43" s="130">
        <v>0</v>
      </c>
      <c r="C43" s="130">
        <v>149.053607</v>
      </c>
      <c r="D43" s="130">
        <v>0</v>
      </c>
      <c r="E43" s="130">
        <v>12.305232999999999</v>
      </c>
      <c r="F43" s="130">
        <v>231.968627</v>
      </c>
      <c r="G43" s="130">
        <v>-204.50418400000001</v>
      </c>
      <c r="H43" s="130">
        <v>188.823283</v>
      </c>
      <c r="J43" s="31"/>
      <c r="K43" s="31"/>
    </row>
    <row r="44" spans="1:11" x14ac:dyDescent="0.25">
      <c r="A44" s="6" t="s">
        <v>1</v>
      </c>
      <c r="B44" s="130">
        <v>250.680769</v>
      </c>
      <c r="C44" s="130">
        <v>1673.417625</v>
      </c>
      <c r="D44" s="130">
        <v>0</v>
      </c>
      <c r="E44" s="130">
        <v>0</v>
      </c>
      <c r="F44" s="130">
        <v>0</v>
      </c>
      <c r="G44" s="130">
        <v>0</v>
      </c>
      <c r="H44" s="130">
        <v>1924.0983940000001</v>
      </c>
      <c r="J44" s="31"/>
      <c r="K44" s="31"/>
    </row>
    <row r="45" spans="1:11" x14ac:dyDescent="0.25">
      <c r="A45" s="6" t="s">
        <v>69</v>
      </c>
      <c r="B45" s="130">
        <v>0.109</v>
      </c>
      <c r="C45" s="130">
        <v>24.162258999999999</v>
      </c>
      <c r="D45" s="130">
        <v>3.0000000000000001E-6</v>
      </c>
      <c r="E45" s="130">
        <v>1.0829660000000001</v>
      </c>
      <c r="F45" s="130">
        <v>73.968705999999997</v>
      </c>
      <c r="G45" s="130">
        <v>0</v>
      </c>
      <c r="H45" s="130">
        <v>99.322934000000004</v>
      </c>
      <c r="J45" s="31"/>
      <c r="K45" s="31"/>
    </row>
    <row r="46" spans="1:11" x14ac:dyDescent="0.25">
      <c r="A46" s="7" t="s">
        <v>2</v>
      </c>
      <c r="B46" s="130">
        <v>6820.2184450000004</v>
      </c>
      <c r="C46" s="130">
        <v>27834.625152000001</v>
      </c>
      <c r="D46" s="130">
        <v>0</v>
      </c>
      <c r="E46" s="130">
        <v>0</v>
      </c>
      <c r="F46" s="130">
        <v>3244.6634509999999</v>
      </c>
      <c r="G46" s="130">
        <v>-3175.9074609999998</v>
      </c>
      <c r="H46" s="130">
        <v>34723.599586999997</v>
      </c>
      <c r="J46" s="31"/>
      <c r="K46" s="31"/>
    </row>
    <row r="47" spans="1:11" x14ac:dyDescent="0.25">
      <c r="A47" s="7" t="s">
        <v>3</v>
      </c>
      <c r="B47" s="130">
        <v>0</v>
      </c>
      <c r="C47" s="130">
        <v>9570.9196100000008</v>
      </c>
      <c r="D47" s="130">
        <v>0</v>
      </c>
      <c r="E47" s="130">
        <v>0</v>
      </c>
      <c r="F47" s="130">
        <v>0</v>
      </c>
      <c r="G47" s="130">
        <v>0</v>
      </c>
      <c r="H47" s="130">
        <v>9570.9196100000008</v>
      </c>
      <c r="J47" s="31"/>
      <c r="K47" s="31"/>
    </row>
    <row r="48" spans="1:11" x14ac:dyDescent="0.25">
      <c r="A48" s="7" t="s">
        <v>4</v>
      </c>
      <c r="B48" s="130">
        <v>644.29130099999998</v>
      </c>
      <c r="C48" s="130">
        <v>11870.657494999999</v>
      </c>
      <c r="D48" s="130">
        <v>29.423075999999998</v>
      </c>
      <c r="E48" s="130">
        <v>42.205145000000002</v>
      </c>
      <c r="F48" s="130">
        <v>82.401692999999995</v>
      </c>
      <c r="G48" s="130">
        <v>-336.61703700000004</v>
      </c>
      <c r="H48" s="130">
        <v>12332.361672999999</v>
      </c>
      <c r="J48" s="31"/>
      <c r="K48" s="31"/>
    </row>
    <row r="49" spans="1:11" x14ac:dyDescent="0.25">
      <c r="A49" s="7" t="s">
        <v>5</v>
      </c>
      <c r="B49" s="130">
        <v>119.75991</v>
      </c>
      <c r="C49" s="130">
        <v>5839.4350469999999</v>
      </c>
      <c r="D49" s="130">
        <v>0</v>
      </c>
      <c r="E49" s="130">
        <v>0</v>
      </c>
      <c r="F49" s="130">
        <v>0</v>
      </c>
      <c r="G49" s="130">
        <v>0</v>
      </c>
      <c r="H49" s="130">
        <v>5959.1949569999997</v>
      </c>
      <c r="J49" s="31"/>
      <c r="K49" s="31"/>
    </row>
    <row r="50" spans="1:11" x14ac:dyDescent="0.25">
      <c r="A50" s="5" t="s">
        <v>6</v>
      </c>
      <c r="B50" s="130">
        <v>-7.6698729999999999</v>
      </c>
      <c r="C50" s="130">
        <v>0</v>
      </c>
      <c r="D50" s="130">
        <v>0</v>
      </c>
      <c r="E50" s="130">
        <v>-1.873364</v>
      </c>
      <c r="F50" s="130">
        <v>206.446291</v>
      </c>
      <c r="G50" s="130">
        <v>0</v>
      </c>
      <c r="H50" s="130">
        <v>196.903054</v>
      </c>
      <c r="J50" s="31"/>
      <c r="K50" s="31"/>
    </row>
    <row r="51" spans="1:11" x14ac:dyDescent="0.25">
      <c r="A51" s="5" t="s">
        <v>7</v>
      </c>
      <c r="B51" s="130">
        <v>405.08855699999998</v>
      </c>
      <c r="C51" s="130">
        <v>165.94442900000001</v>
      </c>
      <c r="D51" s="130">
        <v>0</v>
      </c>
      <c r="E51" s="130">
        <v>0</v>
      </c>
      <c r="F51" s="130">
        <v>0</v>
      </c>
      <c r="G51" s="130">
        <v>0</v>
      </c>
      <c r="H51" s="130">
        <v>571.03298600000005</v>
      </c>
      <c r="J51" s="31"/>
      <c r="K51" s="31"/>
    </row>
    <row r="52" spans="1:11" x14ac:dyDescent="0.25">
      <c r="A52" s="5" t="s">
        <v>8</v>
      </c>
      <c r="B52" s="130">
        <v>154.20906099999999</v>
      </c>
      <c r="C52" s="130">
        <v>591.26484500000004</v>
      </c>
      <c r="D52" s="130">
        <v>3.5294940000000001</v>
      </c>
      <c r="E52" s="130">
        <v>1.092503</v>
      </c>
      <c r="F52" s="130">
        <v>-25.730412999999999</v>
      </c>
      <c r="G52" s="130">
        <v>-1.8944079999999999</v>
      </c>
      <c r="H52" s="130">
        <v>722.47108200000002</v>
      </c>
      <c r="J52" s="31"/>
      <c r="K52" s="31"/>
    </row>
    <row r="53" spans="1:11" x14ac:dyDescent="0.25">
      <c r="A53" s="5" t="s">
        <v>9</v>
      </c>
      <c r="B53" s="130">
        <v>232.278594</v>
      </c>
      <c r="C53" s="130">
        <v>2056.2446839999998</v>
      </c>
      <c r="D53" s="130">
        <v>85.367534000000006</v>
      </c>
      <c r="E53" s="130">
        <v>46.151021</v>
      </c>
      <c r="F53" s="130">
        <v>485.13556199999999</v>
      </c>
      <c r="G53" s="130">
        <v>0</v>
      </c>
      <c r="H53" s="130">
        <v>2905.1773950000002</v>
      </c>
      <c r="J53" s="31"/>
      <c r="K53" s="31"/>
    </row>
    <row r="54" spans="1:11" x14ac:dyDescent="0.25">
      <c r="A54" s="5" t="s">
        <v>85</v>
      </c>
      <c r="B54" s="130">
        <v>0</v>
      </c>
      <c r="C54" s="130">
        <v>0</v>
      </c>
      <c r="D54" s="130">
        <v>63.011451999999998</v>
      </c>
      <c r="E54" s="130">
        <v>0</v>
      </c>
      <c r="F54" s="130">
        <v>0</v>
      </c>
      <c r="G54" s="130">
        <v>-2.3000669999999999</v>
      </c>
      <c r="H54" s="130">
        <v>60.711385</v>
      </c>
      <c r="J54" s="31"/>
      <c r="K54" s="31"/>
    </row>
    <row r="55" spans="1:11" x14ac:dyDescent="0.25">
      <c r="A55" s="17" t="s">
        <v>10</v>
      </c>
      <c r="B55" s="104">
        <f>SUM(B42:B54)</f>
        <v>8744.314812999999</v>
      </c>
      <c r="C55" s="104">
        <f t="shared" ref="C55:H55" si="4">SUM(C42:C54)</f>
        <v>59930.636083999998</v>
      </c>
      <c r="D55" s="104">
        <f t="shared" si="4"/>
        <v>188.864709</v>
      </c>
      <c r="E55" s="104">
        <f t="shared" si="4"/>
        <v>279.57606699999997</v>
      </c>
      <c r="F55" s="104">
        <f t="shared" si="4"/>
        <v>4298.8539170000004</v>
      </c>
      <c r="G55" s="104">
        <f t="shared" si="4"/>
        <v>-3721.2231569999999</v>
      </c>
      <c r="H55" s="104">
        <f t="shared" si="4"/>
        <v>69721.02243300002</v>
      </c>
      <c r="J55" s="31"/>
      <c r="K55" s="31"/>
    </row>
    <row r="56" spans="1:11" x14ac:dyDescent="0.25">
      <c r="A56" s="21"/>
      <c r="B56" s="116"/>
      <c r="C56" s="116"/>
      <c r="D56" s="116"/>
      <c r="E56" s="116"/>
      <c r="F56" s="116"/>
      <c r="G56" s="116"/>
      <c r="H56" s="116"/>
      <c r="J56" s="31"/>
      <c r="K56" s="31"/>
    </row>
    <row r="57" spans="1:11" x14ac:dyDescent="0.25">
      <c r="A57" s="18" t="s">
        <v>59</v>
      </c>
      <c r="B57" s="103">
        <v>1911.729748</v>
      </c>
      <c r="C57" s="103">
        <v>5297.6206549999997</v>
      </c>
      <c r="D57" s="103">
        <v>117.20640899999999</v>
      </c>
      <c r="E57" s="103">
        <v>192.394575</v>
      </c>
      <c r="F57" s="103">
        <v>-1356.8198070000001</v>
      </c>
      <c r="G57" s="103">
        <v>-68.858592999999999</v>
      </c>
      <c r="H57" s="103">
        <v>6093.2729870000003</v>
      </c>
      <c r="J57" s="31"/>
      <c r="K57" s="31"/>
    </row>
    <row r="58" spans="1:11" x14ac:dyDescent="0.25">
      <c r="A58" s="18" t="s">
        <v>17</v>
      </c>
      <c r="B58" s="103">
        <v>0</v>
      </c>
      <c r="C58" s="103">
        <v>1.1546179999999999</v>
      </c>
      <c r="D58" s="103">
        <v>0</v>
      </c>
      <c r="E58" s="103">
        <v>8.1618999999999997E-2</v>
      </c>
      <c r="F58" s="103">
        <v>9.2295000000000002E-2</v>
      </c>
      <c r="G58" s="103">
        <v>-1.1546179999999999</v>
      </c>
      <c r="H58" s="103">
        <v>0.17391400000000001</v>
      </c>
      <c r="J58" s="31"/>
      <c r="K58" s="31"/>
    </row>
    <row r="59" spans="1:11" x14ac:dyDescent="0.25">
      <c r="A59" s="19" t="s">
        <v>18</v>
      </c>
      <c r="B59" s="104">
        <f>SUM(B57:B58)</f>
        <v>1911.729748</v>
      </c>
      <c r="C59" s="104">
        <f t="shared" ref="C59:H59" si="5">SUM(C57:C58)</f>
        <v>5298.7752729999993</v>
      </c>
      <c r="D59" s="104">
        <f t="shared" si="5"/>
        <v>117.20640899999999</v>
      </c>
      <c r="E59" s="104">
        <f t="shared" si="5"/>
        <v>192.47619399999999</v>
      </c>
      <c r="F59" s="104">
        <f t="shared" si="5"/>
        <v>-1356.7275120000002</v>
      </c>
      <c r="G59" s="104">
        <f t="shared" si="5"/>
        <v>-70.013210999999998</v>
      </c>
      <c r="H59" s="104">
        <f t="shared" si="5"/>
        <v>6093.4469010000003</v>
      </c>
      <c r="J59" s="31"/>
      <c r="K59" s="31"/>
    </row>
    <row r="60" spans="1:11" x14ac:dyDescent="0.25">
      <c r="A60" s="20"/>
      <c r="B60" s="103"/>
      <c r="C60" s="103"/>
      <c r="D60" s="103"/>
      <c r="E60" s="103"/>
      <c r="F60" s="103"/>
      <c r="G60" s="103"/>
      <c r="H60" s="103"/>
      <c r="J60" s="31"/>
      <c r="K60" s="31"/>
    </row>
    <row r="61" spans="1:11" x14ac:dyDescent="0.25">
      <c r="A61" s="5" t="s">
        <v>19</v>
      </c>
      <c r="B61" s="130">
        <v>19</v>
      </c>
      <c r="C61" s="130">
        <v>0</v>
      </c>
      <c r="D61" s="130">
        <v>0</v>
      </c>
      <c r="E61" s="130">
        <v>0</v>
      </c>
      <c r="F61" s="130">
        <v>989.79406900000004</v>
      </c>
      <c r="G61" s="130">
        <v>-19</v>
      </c>
      <c r="H61" s="130">
        <v>989.79406900000004</v>
      </c>
      <c r="J61" s="31"/>
      <c r="K61" s="31"/>
    </row>
    <row r="62" spans="1:11" x14ac:dyDescent="0.25">
      <c r="A62" s="5" t="s">
        <v>20</v>
      </c>
      <c r="B62" s="130">
        <v>6336.7734419999997</v>
      </c>
      <c r="C62" s="130">
        <v>34953.70622</v>
      </c>
      <c r="D62" s="130">
        <v>0</v>
      </c>
      <c r="E62" s="130">
        <v>0</v>
      </c>
      <c r="F62" s="130">
        <v>0</v>
      </c>
      <c r="G62" s="130">
        <v>-2735.2612340000001</v>
      </c>
      <c r="H62" s="130">
        <v>38555.218428</v>
      </c>
      <c r="J62" s="31"/>
      <c r="K62" s="31"/>
    </row>
    <row r="63" spans="1:11" x14ac:dyDescent="0.25">
      <c r="A63" s="5" t="s">
        <v>21</v>
      </c>
      <c r="B63" s="130">
        <v>0</v>
      </c>
      <c r="C63" s="130">
        <v>12476.966445</v>
      </c>
      <c r="D63" s="130">
        <v>0</v>
      </c>
      <c r="E63" s="130">
        <v>0</v>
      </c>
      <c r="F63" s="130">
        <v>0</v>
      </c>
      <c r="G63" s="130">
        <v>0</v>
      </c>
      <c r="H63" s="130">
        <v>12476.966445</v>
      </c>
      <c r="J63" s="31"/>
      <c r="K63" s="31"/>
    </row>
    <row r="64" spans="1:11" x14ac:dyDescent="0.25">
      <c r="A64" s="5" t="s">
        <v>22</v>
      </c>
      <c r="B64" s="130">
        <v>0</v>
      </c>
      <c r="C64" s="130">
        <v>0</v>
      </c>
      <c r="D64" s="130">
        <v>0</v>
      </c>
      <c r="E64" s="130">
        <v>2.9569999999999999E-2</v>
      </c>
      <c r="F64" s="130">
        <v>3859.5991690000001</v>
      </c>
      <c r="G64" s="130">
        <v>0</v>
      </c>
      <c r="H64" s="130">
        <v>3859.6287390000002</v>
      </c>
      <c r="J64" s="31"/>
      <c r="K64" s="31"/>
    </row>
    <row r="65" spans="1:11" x14ac:dyDescent="0.25">
      <c r="A65" s="5" t="s">
        <v>23</v>
      </c>
      <c r="B65" s="130">
        <v>0</v>
      </c>
      <c r="C65" s="130">
        <v>3.70703</v>
      </c>
      <c r="D65" s="130">
        <v>0</v>
      </c>
      <c r="E65" s="130">
        <v>0.57770500000000002</v>
      </c>
      <c r="F65" s="130">
        <v>49.758273000000003</v>
      </c>
      <c r="G65" s="130">
        <v>0</v>
      </c>
      <c r="H65" s="130">
        <v>54.043008</v>
      </c>
      <c r="J65" s="31"/>
      <c r="K65" s="31"/>
    </row>
    <row r="66" spans="1:11" x14ac:dyDescent="0.25">
      <c r="A66" s="5" t="s">
        <v>24</v>
      </c>
      <c r="B66" s="130">
        <v>0</v>
      </c>
      <c r="C66" s="130">
        <v>27.165257</v>
      </c>
      <c r="D66" s="130">
        <v>5.5149999999999997</v>
      </c>
      <c r="E66" s="130">
        <v>11.138617</v>
      </c>
      <c r="F66" s="130">
        <v>492.36345299999999</v>
      </c>
      <c r="G66" s="130">
        <v>-488.76187600000003</v>
      </c>
      <c r="H66" s="130">
        <v>47.420451</v>
      </c>
      <c r="J66" s="31"/>
      <c r="K66" s="31"/>
    </row>
    <row r="67" spans="1:11" x14ac:dyDescent="0.25">
      <c r="A67" s="5" t="s">
        <v>5</v>
      </c>
      <c r="B67" s="130">
        <v>40.457096999999997</v>
      </c>
      <c r="C67" s="130">
        <v>635.94713200000001</v>
      </c>
      <c r="D67" s="130">
        <v>0</v>
      </c>
      <c r="E67" s="130">
        <v>0</v>
      </c>
      <c r="F67" s="130">
        <v>0</v>
      </c>
      <c r="G67" s="130">
        <v>0</v>
      </c>
      <c r="H67" s="130">
        <v>676.40422899999999</v>
      </c>
      <c r="J67" s="31"/>
      <c r="K67" s="31"/>
    </row>
    <row r="68" spans="1:11" x14ac:dyDescent="0.25">
      <c r="A68" s="5" t="s">
        <v>25</v>
      </c>
      <c r="B68" s="130">
        <v>84.870520999999997</v>
      </c>
      <c r="C68" s="130">
        <v>-203.82526799999999</v>
      </c>
      <c r="D68" s="130">
        <v>3.0919219999999998</v>
      </c>
      <c r="E68" s="130">
        <v>3.1520329999999999</v>
      </c>
      <c r="F68" s="130">
        <v>131.89308199999999</v>
      </c>
      <c r="G68" s="130">
        <v>-19.182292</v>
      </c>
      <c r="H68" s="130">
        <v>-1.9999999999999999E-6</v>
      </c>
      <c r="J68" s="31"/>
      <c r="K68" s="31"/>
    </row>
    <row r="69" spans="1:11" x14ac:dyDescent="0.25">
      <c r="A69" s="5" t="s">
        <v>26</v>
      </c>
      <c r="B69" s="130">
        <v>86.497532000000007</v>
      </c>
      <c r="C69" s="130">
        <v>932.19762100000003</v>
      </c>
      <c r="D69" s="130">
        <v>0</v>
      </c>
      <c r="E69" s="130">
        <v>23.465835999999999</v>
      </c>
      <c r="F69" s="130">
        <v>3.9060000000000002E-3</v>
      </c>
      <c r="G69" s="130">
        <v>-355.85864900000001</v>
      </c>
      <c r="H69" s="130">
        <v>686.30624599999999</v>
      </c>
      <c r="J69" s="31"/>
      <c r="K69" s="31"/>
    </row>
    <row r="70" spans="1:11" x14ac:dyDescent="0.25">
      <c r="A70" s="5" t="s">
        <v>27</v>
      </c>
      <c r="B70" s="130">
        <v>87.160929999999993</v>
      </c>
      <c r="C70" s="130">
        <v>5328.1761839999999</v>
      </c>
      <c r="D70" s="130">
        <v>0</v>
      </c>
      <c r="E70" s="130">
        <v>0</v>
      </c>
      <c r="F70" s="130">
        <v>105</v>
      </c>
      <c r="G70" s="130">
        <v>0</v>
      </c>
      <c r="H70" s="130">
        <v>5520.3371139999999</v>
      </c>
      <c r="J70" s="31"/>
      <c r="K70" s="31"/>
    </row>
    <row r="71" spans="1:11" x14ac:dyDescent="0.25">
      <c r="A71" s="5" t="s">
        <v>28</v>
      </c>
      <c r="B71" s="130">
        <v>177.82498799999999</v>
      </c>
      <c r="C71" s="130">
        <v>477.82010000000002</v>
      </c>
      <c r="D71" s="130">
        <v>30.127420000000001</v>
      </c>
      <c r="E71" s="130">
        <v>48.736130000000003</v>
      </c>
      <c r="F71" s="130">
        <v>27.169516000000002</v>
      </c>
      <c r="G71" s="130">
        <v>-33.145893000000001</v>
      </c>
      <c r="H71" s="130">
        <v>728.53226099999995</v>
      </c>
      <c r="J71" s="31"/>
      <c r="K71" s="31"/>
    </row>
    <row r="72" spans="1:11" x14ac:dyDescent="0.25">
      <c r="A72" s="5" t="s">
        <v>89</v>
      </c>
      <c r="B72" s="130">
        <v>0</v>
      </c>
      <c r="C72" s="130">
        <v>0</v>
      </c>
      <c r="D72" s="130">
        <v>32.923960000000001</v>
      </c>
      <c r="E72" s="130">
        <v>0</v>
      </c>
      <c r="F72" s="130">
        <v>0</v>
      </c>
      <c r="G72" s="130">
        <v>0</v>
      </c>
      <c r="H72" s="130">
        <v>32.923960000000001</v>
      </c>
      <c r="J72" s="31"/>
      <c r="K72" s="31"/>
    </row>
    <row r="73" spans="1:11" x14ac:dyDescent="0.25">
      <c r="A73" s="19" t="s">
        <v>29</v>
      </c>
      <c r="B73" s="104">
        <f>SUM(B61:B72)</f>
        <v>6832.5845100000006</v>
      </c>
      <c r="C73" s="104">
        <f t="shared" ref="C73:H73" si="6">SUM(C61:C72)</f>
        <v>54631.86072099999</v>
      </c>
      <c r="D73" s="104">
        <f t="shared" si="6"/>
        <v>71.658301999999992</v>
      </c>
      <c r="E73" s="104">
        <f t="shared" si="6"/>
        <v>87.099891</v>
      </c>
      <c r="F73" s="104">
        <f t="shared" si="6"/>
        <v>5655.5814680000003</v>
      </c>
      <c r="G73" s="104">
        <f t="shared" si="6"/>
        <v>-3651.2099440000002</v>
      </c>
      <c r="H73" s="104">
        <f t="shared" si="6"/>
        <v>63627.574948000001</v>
      </c>
      <c r="J73" s="31"/>
      <c r="K73" s="31"/>
    </row>
    <row r="74" spans="1:11" ht="15.75" thickBot="1" x14ac:dyDescent="0.3">
      <c r="A74" s="19"/>
      <c r="B74" s="103"/>
      <c r="C74" s="103"/>
      <c r="D74" s="103"/>
      <c r="E74" s="103"/>
      <c r="F74" s="103"/>
      <c r="G74" s="103"/>
      <c r="H74" s="103"/>
      <c r="J74" s="31"/>
      <c r="K74" s="31"/>
    </row>
    <row r="75" spans="1:11" ht="15.75" thickTop="1" x14ac:dyDescent="0.25">
      <c r="A75" s="79" t="s">
        <v>71</v>
      </c>
      <c r="B75" s="117">
        <f>B73+B59</f>
        <v>8744.3142580000003</v>
      </c>
      <c r="C75" s="117">
        <f t="shared" ref="C75:H75" si="7">C73+C59</f>
        <v>59930.635993999989</v>
      </c>
      <c r="D75" s="117">
        <f t="shared" si="7"/>
        <v>188.864711</v>
      </c>
      <c r="E75" s="117">
        <f t="shared" si="7"/>
        <v>279.57608499999998</v>
      </c>
      <c r="F75" s="117">
        <f t="shared" si="7"/>
        <v>4298.8539559999999</v>
      </c>
      <c r="G75" s="117">
        <f t="shared" si="7"/>
        <v>-3721.2231550000001</v>
      </c>
      <c r="H75" s="117">
        <f t="shared" si="7"/>
        <v>69721.021848999997</v>
      </c>
      <c r="J75" s="31"/>
      <c r="K75" s="31"/>
    </row>
    <row r="77" spans="1:11" ht="33" customHeight="1" x14ac:dyDescent="0.25">
      <c r="A77" s="140"/>
      <c r="B77" s="140"/>
      <c r="C77" s="140"/>
      <c r="D77" s="140"/>
      <c r="E77" s="140"/>
      <c r="F77" s="140"/>
      <c r="G77" s="140"/>
      <c r="H77" s="140"/>
    </row>
    <row r="79" spans="1:11" x14ac:dyDescent="0.25">
      <c r="B79" s="31"/>
      <c r="C79" s="31"/>
      <c r="D79" s="31"/>
      <c r="E79" s="31"/>
      <c r="F79" s="31"/>
      <c r="G79" s="31"/>
      <c r="H79" s="31"/>
    </row>
  </sheetData>
  <mergeCells count="1">
    <mergeCell ref="A77:H77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7"/>
  <sheetViews>
    <sheetView showGridLines="0" tabSelected="1" topLeftCell="A36" zoomScale="85" zoomScaleNormal="85" zoomScaleSheetLayoutView="85" workbookViewId="0">
      <selection activeCell="C36" sqref="C36"/>
    </sheetView>
  </sheetViews>
  <sheetFormatPr defaultColWidth="8.7109375" defaultRowHeight="15" x14ac:dyDescent="0.25"/>
  <cols>
    <col min="1" max="1" width="55.42578125" style="30" customWidth="1"/>
    <col min="2" max="2" width="7.28515625" style="30" bestFit="1" customWidth="1"/>
    <col min="3" max="3" width="9.140625" style="30" customWidth="1"/>
    <col min="4" max="4" width="5.7109375" style="30" bestFit="1" customWidth="1"/>
    <col min="5" max="5" width="9.140625" style="30" customWidth="1"/>
    <col min="6" max="7" width="5.7109375" style="30" bestFit="1" customWidth="1"/>
    <col min="8" max="8" width="7.28515625" style="30" bestFit="1" customWidth="1"/>
    <col min="9" max="9" width="8.7109375" style="77" customWidth="1"/>
    <col min="10" max="16384" width="8.7109375" style="30"/>
  </cols>
  <sheetData>
    <row r="1" spans="1:23" ht="22.15" customHeight="1" x14ac:dyDescent="0.25">
      <c r="A1" s="63" t="s">
        <v>83</v>
      </c>
      <c r="B1" s="64"/>
      <c r="C1" s="64"/>
      <c r="D1" s="64"/>
      <c r="E1" s="64"/>
      <c r="F1" s="64"/>
      <c r="G1" s="64"/>
      <c r="H1" s="64"/>
    </row>
    <row r="2" spans="1:23" ht="65.25" customHeight="1" x14ac:dyDescent="0.25">
      <c r="A2" s="26" t="s">
        <v>105</v>
      </c>
      <c r="B2" s="36" t="s">
        <v>53</v>
      </c>
      <c r="C2" s="36" t="s">
        <v>54</v>
      </c>
      <c r="D2" s="36" t="s">
        <v>96</v>
      </c>
      <c r="E2" s="36" t="s">
        <v>55</v>
      </c>
      <c r="F2" s="36" t="s">
        <v>56</v>
      </c>
      <c r="G2" s="36" t="s">
        <v>57</v>
      </c>
      <c r="H2" s="36" t="s">
        <v>58</v>
      </c>
    </row>
    <row r="3" spans="1:23" x14ac:dyDescent="0.25">
      <c r="A3" s="67" t="s">
        <v>87</v>
      </c>
      <c r="B3" s="87"/>
      <c r="C3" s="87"/>
      <c r="D3" s="54"/>
      <c r="E3" s="65"/>
      <c r="F3" s="54"/>
      <c r="G3" s="65"/>
      <c r="H3" s="87"/>
      <c r="I3" s="67"/>
    </row>
    <row r="4" spans="1:23" x14ac:dyDescent="0.25">
      <c r="A4" s="67"/>
      <c r="B4" s="66"/>
      <c r="C4" s="54"/>
      <c r="D4" s="54"/>
      <c r="E4" s="65"/>
      <c r="F4" s="54"/>
      <c r="G4" s="65"/>
      <c r="H4" s="54"/>
      <c r="I4" s="67"/>
    </row>
    <row r="5" spans="1:23" x14ac:dyDescent="0.25">
      <c r="A5" s="6" t="s">
        <v>84</v>
      </c>
      <c r="B5" s="89">
        <v>3643.0971399999999</v>
      </c>
      <c r="C5" s="89">
        <v>1810.3743959999999</v>
      </c>
      <c r="D5" s="89">
        <v>0</v>
      </c>
      <c r="E5" s="89">
        <v>0</v>
      </c>
      <c r="F5" s="89">
        <v>0</v>
      </c>
      <c r="G5" s="89">
        <v>-177.10352399999999</v>
      </c>
      <c r="H5" s="89">
        <v>5276.3680119999999</v>
      </c>
      <c r="I5" s="129"/>
      <c r="J5" s="31"/>
      <c r="K5" s="31"/>
      <c r="L5" s="31"/>
      <c r="M5" s="31"/>
      <c r="N5" s="31"/>
      <c r="P5" s="31"/>
      <c r="Q5" s="31"/>
      <c r="R5" s="31"/>
      <c r="S5" s="31"/>
      <c r="T5" s="31"/>
      <c r="U5" s="31"/>
      <c r="V5" s="31"/>
      <c r="W5" s="31"/>
    </row>
    <row r="6" spans="1:23" x14ac:dyDescent="0.25">
      <c r="A6" s="6" t="s">
        <v>30</v>
      </c>
      <c r="B6" s="89">
        <v>23.514679999999998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23.514679999999998</v>
      </c>
      <c r="I6" s="67"/>
      <c r="J6" s="31"/>
      <c r="K6" s="31"/>
      <c r="L6" s="31"/>
      <c r="M6" s="31"/>
      <c r="N6" s="31"/>
      <c r="P6" s="31"/>
      <c r="Q6" s="31"/>
      <c r="R6" s="31"/>
      <c r="S6" s="31"/>
      <c r="T6" s="31"/>
      <c r="U6" s="31"/>
      <c r="V6" s="31"/>
      <c r="W6" s="31"/>
    </row>
    <row r="7" spans="1:23" x14ac:dyDescent="0.25">
      <c r="A7" s="4" t="s">
        <v>31</v>
      </c>
      <c r="B7" s="90">
        <f>SUM(B5:B6)</f>
        <v>3666.6118200000001</v>
      </c>
      <c r="C7" s="90">
        <f t="shared" ref="C7:H7" si="0">SUM(C5:C6)</f>
        <v>1810.3743959999999</v>
      </c>
      <c r="D7" s="90">
        <f t="shared" si="0"/>
        <v>0</v>
      </c>
      <c r="E7" s="90">
        <f t="shared" si="0"/>
        <v>0</v>
      </c>
      <c r="F7" s="90">
        <f t="shared" si="0"/>
        <v>0</v>
      </c>
      <c r="G7" s="90">
        <f t="shared" si="0"/>
        <v>-177.10352399999999</v>
      </c>
      <c r="H7" s="90">
        <f t="shared" si="0"/>
        <v>5299.8826920000001</v>
      </c>
      <c r="I7" s="67"/>
      <c r="J7" s="31"/>
      <c r="K7" s="31"/>
      <c r="L7" s="31"/>
      <c r="M7" s="31"/>
      <c r="N7" s="31"/>
      <c r="P7" s="31"/>
      <c r="Q7" s="31"/>
      <c r="R7" s="31"/>
      <c r="S7" s="31"/>
      <c r="T7" s="31"/>
      <c r="U7" s="31"/>
      <c r="V7" s="31"/>
      <c r="W7" s="31"/>
    </row>
    <row r="8" spans="1:23" x14ac:dyDescent="0.25">
      <c r="A8" s="10" t="s">
        <v>32</v>
      </c>
      <c r="B8" s="89">
        <v>-99.054516000000007</v>
      </c>
      <c r="C8" s="89">
        <v>-0.60162700000000002</v>
      </c>
      <c r="D8" s="89">
        <v>0</v>
      </c>
      <c r="E8" s="89">
        <v>0</v>
      </c>
      <c r="F8" s="89">
        <v>0</v>
      </c>
      <c r="G8" s="89">
        <v>0</v>
      </c>
      <c r="H8" s="89">
        <v>-99.656143</v>
      </c>
      <c r="I8" s="67"/>
      <c r="J8" s="31"/>
      <c r="K8" s="31"/>
      <c r="L8" s="31"/>
      <c r="M8" s="31"/>
      <c r="N8" s="31"/>
      <c r="P8" s="31"/>
      <c r="Q8" s="31"/>
      <c r="R8" s="31"/>
      <c r="S8" s="31"/>
      <c r="T8" s="31"/>
      <c r="U8" s="31"/>
      <c r="V8" s="31"/>
      <c r="W8" s="31"/>
    </row>
    <row r="9" spans="1:23" x14ac:dyDescent="0.25">
      <c r="A9" s="4" t="s">
        <v>33</v>
      </c>
      <c r="B9" s="90">
        <f>SUM(B7:B8)</f>
        <v>3567.5573039999999</v>
      </c>
      <c r="C9" s="90">
        <f t="shared" ref="C9:H9" si="1">SUM(C7:C8)</f>
        <v>1809.7727689999999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-177.10352399999999</v>
      </c>
      <c r="H9" s="90">
        <f t="shared" si="1"/>
        <v>5200.226549</v>
      </c>
      <c r="I9" s="67"/>
      <c r="J9" s="31"/>
      <c r="K9" s="31"/>
      <c r="L9" s="31"/>
      <c r="M9" s="31"/>
      <c r="N9" s="31"/>
      <c r="P9" s="31"/>
      <c r="Q9" s="31"/>
      <c r="R9" s="31"/>
      <c r="S9" s="31"/>
      <c r="T9" s="31"/>
      <c r="U9" s="31"/>
      <c r="V9" s="31"/>
      <c r="W9" s="31"/>
    </row>
    <row r="10" spans="1:23" x14ac:dyDescent="0.25">
      <c r="A10" s="10"/>
      <c r="B10" s="89"/>
      <c r="C10" s="89"/>
      <c r="D10" s="89"/>
      <c r="E10" s="89"/>
      <c r="F10" s="89"/>
      <c r="G10" s="89"/>
      <c r="H10" s="89"/>
      <c r="I10" s="67"/>
      <c r="J10" s="31"/>
      <c r="K10" s="31"/>
      <c r="L10" s="31"/>
      <c r="M10" s="31"/>
      <c r="N10" s="31"/>
      <c r="P10" s="31"/>
      <c r="Q10" s="31"/>
      <c r="R10" s="31"/>
      <c r="S10" s="31"/>
      <c r="T10" s="31"/>
      <c r="U10" s="31"/>
      <c r="V10" s="31"/>
      <c r="W10" s="31"/>
    </row>
    <row r="11" spans="1:23" x14ac:dyDescent="0.25">
      <c r="A11" s="10" t="s">
        <v>34</v>
      </c>
      <c r="B11" s="89">
        <v>138.339124</v>
      </c>
      <c r="C11" s="89">
        <v>1348.050381</v>
      </c>
      <c r="D11" s="89">
        <v>0.20389299999999999</v>
      </c>
      <c r="E11" s="89">
        <v>0.63593500000000003</v>
      </c>
      <c r="F11" s="89">
        <v>8.2195319999999992</v>
      </c>
      <c r="G11" s="89">
        <v>-7.4911759999999994</v>
      </c>
      <c r="H11" s="89">
        <v>1487.9576890000001</v>
      </c>
      <c r="I11" s="67"/>
      <c r="J11" s="31"/>
      <c r="K11" s="31"/>
      <c r="L11" s="31"/>
      <c r="M11" s="31"/>
      <c r="N11" s="31"/>
      <c r="P11" s="31"/>
      <c r="Q11" s="31"/>
      <c r="R11" s="31"/>
      <c r="S11" s="31"/>
      <c r="T11" s="31"/>
      <c r="U11" s="31"/>
      <c r="V11" s="31"/>
      <c r="W11" s="31"/>
    </row>
    <row r="12" spans="1:23" x14ac:dyDescent="0.25">
      <c r="A12" s="6" t="s">
        <v>92</v>
      </c>
      <c r="B12" s="89">
        <v>63.758364999999998</v>
      </c>
      <c r="C12" s="89">
        <v>332.57901500000003</v>
      </c>
      <c r="D12" s="89">
        <v>0</v>
      </c>
      <c r="E12" s="89">
        <v>6.8400000000000004E-4</v>
      </c>
      <c r="F12" s="89">
        <v>-0.103143</v>
      </c>
      <c r="G12" s="89">
        <v>0</v>
      </c>
      <c r="H12" s="89">
        <v>396.23492099999999</v>
      </c>
      <c r="I12" s="67"/>
      <c r="J12" s="31"/>
      <c r="K12" s="31"/>
      <c r="L12" s="31"/>
      <c r="M12" s="31"/>
      <c r="N12" s="31"/>
      <c r="P12" s="31"/>
      <c r="Q12" s="31"/>
      <c r="R12" s="31"/>
      <c r="S12" s="31"/>
      <c r="T12" s="31"/>
      <c r="U12" s="31"/>
      <c r="V12" s="31"/>
      <c r="W12" s="31"/>
    </row>
    <row r="13" spans="1:23" x14ac:dyDescent="0.25">
      <c r="A13" s="6" t="s">
        <v>35</v>
      </c>
      <c r="B13" s="89">
        <v>14.916646999999999</v>
      </c>
      <c r="C13" s="89">
        <v>-63.665317999999999</v>
      </c>
      <c r="D13" s="89">
        <v>0</v>
      </c>
      <c r="E13" s="89">
        <v>-0.39933999999999997</v>
      </c>
      <c r="F13" s="89">
        <v>-1.618277</v>
      </c>
      <c r="G13" s="89">
        <v>1.8985940000000001</v>
      </c>
      <c r="H13" s="89">
        <v>-48.867694</v>
      </c>
      <c r="I13" s="67"/>
      <c r="J13" s="31"/>
      <c r="K13" s="31"/>
      <c r="L13" s="31"/>
      <c r="M13" s="31"/>
      <c r="N13" s="31"/>
      <c r="P13" s="31"/>
      <c r="Q13" s="31"/>
      <c r="R13" s="31"/>
      <c r="S13" s="31"/>
      <c r="T13" s="31"/>
      <c r="U13" s="31"/>
      <c r="V13" s="31"/>
      <c r="W13" s="31"/>
    </row>
    <row r="14" spans="1:23" x14ac:dyDescent="0.25">
      <c r="A14" s="10" t="s">
        <v>36</v>
      </c>
      <c r="B14" s="89">
        <v>0</v>
      </c>
      <c r="C14" s="89">
        <v>473.62301500000001</v>
      </c>
      <c r="D14" s="89">
        <v>0</v>
      </c>
      <c r="E14" s="89">
        <v>0</v>
      </c>
      <c r="F14" s="89">
        <v>0</v>
      </c>
      <c r="G14" s="89">
        <v>0</v>
      </c>
      <c r="H14" s="89">
        <v>473.62301500000001</v>
      </c>
      <c r="I14" s="67"/>
      <c r="J14" s="31"/>
      <c r="K14" s="31"/>
      <c r="L14" s="31"/>
      <c r="M14" s="31"/>
      <c r="N14" s="31"/>
      <c r="P14" s="31"/>
      <c r="Q14" s="31"/>
      <c r="R14" s="31"/>
      <c r="S14" s="31"/>
      <c r="T14" s="31"/>
      <c r="U14" s="31"/>
      <c r="V14" s="31"/>
      <c r="W14" s="31"/>
    </row>
    <row r="15" spans="1:23" x14ac:dyDescent="0.25">
      <c r="A15" s="10" t="s">
        <v>37</v>
      </c>
      <c r="B15" s="89">
        <v>24.000005000000002</v>
      </c>
      <c r="C15" s="89">
        <v>-0.54332800000000003</v>
      </c>
      <c r="D15" s="89">
        <v>144.95300399999999</v>
      </c>
      <c r="E15" s="89">
        <v>70.977673999999993</v>
      </c>
      <c r="F15" s="89">
        <v>-1.7798999999999999E-2</v>
      </c>
      <c r="G15" s="89">
        <v>-90.571196</v>
      </c>
      <c r="H15" s="89">
        <v>148.79836</v>
      </c>
      <c r="I15" s="67"/>
      <c r="J15" s="31"/>
      <c r="K15" s="31"/>
      <c r="L15" s="31"/>
      <c r="M15" s="31"/>
      <c r="N15" s="31"/>
      <c r="P15" s="31"/>
      <c r="Q15" s="31"/>
      <c r="R15" s="31"/>
      <c r="S15" s="31"/>
      <c r="T15" s="31"/>
      <c r="U15" s="31"/>
      <c r="V15" s="31"/>
      <c r="W15" s="31"/>
    </row>
    <row r="16" spans="1:23" x14ac:dyDescent="0.25">
      <c r="A16" s="10" t="s">
        <v>38</v>
      </c>
      <c r="B16" s="89">
        <v>7.8605770000000001</v>
      </c>
      <c r="C16" s="89">
        <v>14.181032999999999</v>
      </c>
      <c r="D16" s="89">
        <v>-3.2631E-2</v>
      </c>
      <c r="E16" s="89">
        <v>27.298888999999999</v>
      </c>
      <c r="F16" s="89">
        <v>31.596587</v>
      </c>
      <c r="G16" s="89">
        <v>9.9999999999999995E-7</v>
      </c>
      <c r="H16" s="89">
        <v>80.904455999999996</v>
      </c>
      <c r="I16" s="67"/>
      <c r="J16" s="31"/>
      <c r="K16" s="31"/>
      <c r="L16" s="31"/>
      <c r="M16" s="31"/>
      <c r="N16" s="31"/>
      <c r="P16" s="31"/>
      <c r="Q16" s="31"/>
      <c r="R16" s="31"/>
      <c r="S16" s="31"/>
      <c r="T16" s="31"/>
      <c r="U16" s="31"/>
      <c r="V16" s="31"/>
      <c r="W16" s="31"/>
    </row>
    <row r="17" spans="1:23" x14ac:dyDescent="0.25">
      <c r="A17" s="5" t="s">
        <v>39</v>
      </c>
      <c r="B17" s="89">
        <v>0</v>
      </c>
      <c r="C17" s="89">
        <v>-0.93543500000000002</v>
      </c>
      <c r="D17" s="89">
        <v>0</v>
      </c>
      <c r="E17" s="89">
        <v>0.66058300000000003</v>
      </c>
      <c r="F17" s="89">
        <v>4.1994550000000004</v>
      </c>
      <c r="G17" s="89">
        <v>0</v>
      </c>
      <c r="H17" s="89">
        <v>3.9246029999999998</v>
      </c>
      <c r="I17" s="67"/>
      <c r="J17" s="31"/>
      <c r="K17" s="31"/>
      <c r="L17" s="31"/>
      <c r="M17" s="31"/>
      <c r="N17" s="31"/>
      <c r="P17" s="31"/>
      <c r="Q17" s="31"/>
      <c r="R17" s="31"/>
      <c r="S17" s="31"/>
      <c r="T17" s="31"/>
      <c r="U17" s="31"/>
      <c r="V17" s="31"/>
      <c r="W17" s="31"/>
    </row>
    <row r="18" spans="1:23" x14ac:dyDescent="0.25">
      <c r="A18" s="4" t="s">
        <v>40</v>
      </c>
      <c r="B18" s="90">
        <f>SUM(B9:B17)</f>
        <v>3816.432022</v>
      </c>
      <c r="C18" s="90">
        <f t="shared" ref="C18:H18" si="2">SUM(C9:C17)</f>
        <v>3913.0621320000005</v>
      </c>
      <c r="D18" s="90">
        <f t="shared" si="2"/>
        <v>145.12426599999998</v>
      </c>
      <c r="E18" s="90">
        <f t="shared" si="2"/>
        <v>99.174424999999999</v>
      </c>
      <c r="F18" s="90">
        <f t="shared" si="2"/>
        <v>42.276355000000002</v>
      </c>
      <c r="G18" s="90">
        <f t="shared" si="2"/>
        <v>-273.26730099999997</v>
      </c>
      <c r="H18" s="90">
        <f t="shared" si="2"/>
        <v>7742.801899000001</v>
      </c>
      <c r="I18" s="67"/>
      <c r="J18" s="31"/>
      <c r="K18" s="31"/>
      <c r="L18" s="31"/>
      <c r="M18" s="31"/>
      <c r="N18" s="31"/>
      <c r="P18" s="31"/>
      <c r="Q18" s="31"/>
      <c r="R18" s="31"/>
      <c r="S18" s="31"/>
      <c r="T18" s="31"/>
      <c r="U18" s="31"/>
      <c r="V18" s="31"/>
      <c r="W18" s="31"/>
    </row>
    <row r="19" spans="1:23" x14ac:dyDescent="0.25">
      <c r="A19" s="10"/>
      <c r="B19" s="89"/>
      <c r="C19" s="89"/>
      <c r="D19" s="89"/>
      <c r="E19" s="89"/>
      <c r="F19" s="89"/>
      <c r="G19" s="89"/>
      <c r="H19" s="89"/>
      <c r="I19" s="67"/>
      <c r="J19" s="31"/>
      <c r="K19" s="31"/>
      <c r="L19" s="31"/>
      <c r="M19" s="31"/>
      <c r="N19" s="31"/>
      <c r="P19" s="31"/>
      <c r="Q19" s="31"/>
      <c r="R19" s="31"/>
      <c r="S19" s="31"/>
      <c r="T19" s="31"/>
      <c r="U19" s="31"/>
      <c r="V19" s="31"/>
      <c r="W19" s="31"/>
    </row>
    <row r="20" spans="1:23" x14ac:dyDescent="0.25">
      <c r="A20" s="10" t="s">
        <v>60</v>
      </c>
      <c r="B20" s="89">
        <v>-2737.801371</v>
      </c>
      <c r="C20" s="89">
        <v>-2562.3648880000001</v>
      </c>
      <c r="D20" s="89">
        <v>0</v>
      </c>
      <c r="E20" s="89">
        <v>0</v>
      </c>
      <c r="F20" s="89">
        <v>0</v>
      </c>
      <c r="G20" s="89">
        <v>218.57871900000001</v>
      </c>
      <c r="H20" s="89">
        <v>-5081.5875400000004</v>
      </c>
      <c r="I20" s="67"/>
      <c r="J20" s="31"/>
      <c r="K20" s="31"/>
      <c r="L20" s="31"/>
      <c r="M20" s="31"/>
      <c r="N20" s="31"/>
      <c r="P20" s="31"/>
      <c r="Q20" s="31"/>
      <c r="R20" s="31"/>
      <c r="S20" s="31"/>
      <c r="T20" s="31"/>
      <c r="U20" s="31"/>
      <c r="V20" s="31"/>
      <c r="W20" s="31"/>
    </row>
    <row r="21" spans="1:23" x14ac:dyDescent="0.25">
      <c r="A21" s="10" t="s">
        <v>42</v>
      </c>
      <c r="B21" s="89">
        <v>27.507242999999999</v>
      </c>
      <c r="C21" s="89">
        <v>2.6047030000000002</v>
      </c>
      <c r="D21" s="89">
        <v>0</v>
      </c>
      <c r="E21" s="89">
        <v>0</v>
      </c>
      <c r="F21" s="89">
        <v>0</v>
      </c>
      <c r="G21" s="89">
        <v>0</v>
      </c>
      <c r="H21" s="89">
        <v>30.111946</v>
      </c>
      <c r="I21" s="67"/>
      <c r="J21" s="31"/>
      <c r="K21" s="31"/>
      <c r="L21" s="31"/>
      <c r="M21" s="31"/>
      <c r="N21" s="31"/>
      <c r="P21" s="31"/>
      <c r="Q21" s="31"/>
      <c r="R21" s="31"/>
      <c r="S21" s="31"/>
      <c r="T21" s="31"/>
      <c r="U21" s="31"/>
      <c r="V21" s="31"/>
      <c r="W21" s="31"/>
    </row>
    <row r="22" spans="1:23" x14ac:dyDescent="0.25">
      <c r="A22" s="4" t="s">
        <v>61</v>
      </c>
      <c r="B22" s="90">
        <f>SUM(B20:B21)</f>
        <v>-2710.294128</v>
      </c>
      <c r="C22" s="90">
        <f t="shared" ref="C22:H22" si="3">SUM(C20:C21)</f>
        <v>-2559.7601850000001</v>
      </c>
      <c r="D22" s="90">
        <f t="shared" si="3"/>
        <v>0</v>
      </c>
      <c r="E22" s="90">
        <f t="shared" si="3"/>
        <v>0</v>
      </c>
      <c r="F22" s="90">
        <f t="shared" si="3"/>
        <v>0</v>
      </c>
      <c r="G22" s="90">
        <f t="shared" si="3"/>
        <v>218.57871900000001</v>
      </c>
      <c r="H22" s="90">
        <f t="shared" si="3"/>
        <v>-5051.4755940000005</v>
      </c>
      <c r="I22" s="67"/>
      <c r="J22" s="31"/>
      <c r="K22" s="31"/>
      <c r="L22" s="31"/>
      <c r="M22" s="31"/>
      <c r="N22" s="31"/>
      <c r="P22" s="31"/>
      <c r="Q22" s="31"/>
      <c r="R22" s="31"/>
      <c r="S22" s="31"/>
      <c r="T22" s="31"/>
      <c r="U22" s="31"/>
      <c r="V22" s="31"/>
      <c r="W22" s="31"/>
    </row>
    <row r="23" spans="1:23" x14ac:dyDescent="0.25">
      <c r="A23" s="10"/>
      <c r="B23" s="89"/>
      <c r="C23" s="89"/>
      <c r="D23" s="89"/>
      <c r="E23" s="89"/>
      <c r="F23" s="89"/>
      <c r="G23" s="89"/>
      <c r="H23" s="89"/>
      <c r="I23" s="67"/>
      <c r="J23" s="31"/>
      <c r="K23" s="31"/>
      <c r="L23" s="31"/>
      <c r="M23" s="31"/>
      <c r="N23" s="31"/>
      <c r="P23" s="31"/>
      <c r="Q23" s="31"/>
      <c r="R23" s="31"/>
      <c r="S23" s="31"/>
      <c r="T23" s="31"/>
      <c r="U23" s="31"/>
      <c r="V23" s="31"/>
      <c r="W23" s="31"/>
    </row>
    <row r="24" spans="1:23" x14ac:dyDescent="0.25">
      <c r="A24" s="10" t="s">
        <v>44</v>
      </c>
      <c r="B24" s="89">
        <v>-257.25583499999999</v>
      </c>
      <c r="C24" s="89">
        <v>-170.81126800000001</v>
      </c>
      <c r="D24" s="89">
        <v>-94.485275999999999</v>
      </c>
      <c r="E24" s="89">
        <v>-72.485062999999997</v>
      </c>
      <c r="F24" s="89">
        <v>-158.44897700000001</v>
      </c>
      <c r="G24" s="89">
        <v>52.438108</v>
      </c>
      <c r="H24" s="89">
        <v>-701.04831100000001</v>
      </c>
      <c r="I24" s="67"/>
      <c r="J24" s="31"/>
      <c r="K24" s="31"/>
      <c r="L24" s="31"/>
      <c r="M24" s="31"/>
      <c r="N24" s="31"/>
      <c r="P24" s="31"/>
      <c r="Q24" s="31"/>
      <c r="R24" s="31"/>
      <c r="S24" s="31"/>
      <c r="T24" s="31"/>
      <c r="U24" s="31"/>
      <c r="V24" s="31"/>
      <c r="W24" s="31"/>
    </row>
    <row r="25" spans="1:23" x14ac:dyDescent="0.25">
      <c r="A25" s="10" t="s">
        <v>45</v>
      </c>
      <c r="B25" s="89">
        <v>-2.1041569999999998</v>
      </c>
      <c r="C25" s="89">
        <v>-3.5331450000000002</v>
      </c>
      <c r="D25" s="89">
        <v>-1.039194</v>
      </c>
      <c r="E25" s="89">
        <v>0</v>
      </c>
      <c r="F25" s="89">
        <v>-9.41E-4</v>
      </c>
      <c r="G25" s="89">
        <v>0</v>
      </c>
      <c r="H25" s="89">
        <v>-6.6774370000000003</v>
      </c>
      <c r="I25" s="67"/>
      <c r="J25" s="31"/>
      <c r="K25" s="31"/>
      <c r="L25" s="31"/>
      <c r="M25" s="31"/>
      <c r="N25" s="31"/>
      <c r="P25" s="31"/>
      <c r="Q25" s="31"/>
      <c r="R25" s="31"/>
      <c r="S25" s="31"/>
      <c r="T25" s="31"/>
      <c r="U25" s="31"/>
      <c r="V25" s="31"/>
      <c r="W25" s="31"/>
    </row>
    <row r="26" spans="1:23" x14ac:dyDescent="0.25">
      <c r="A26" s="10" t="s">
        <v>62</v>
      </c>
      <c r="B26" s="89">
        <v>-544.84349299999997</v>
      </c>
      <c r="C26" s="89">
        <v>-11.48882</v>
      </c>
      <c r="D26" s="89">
        <v>0</v>
      </c>
      <c r="E26" s="89">
        <v>0</v>
      </c>
      <c r="F26" s="89">
        <v>0</v>
      </c>
      <c r="G26" s="89">
        <v>40.54862</v>
      </c>
      <c r="H26" s="89">
        <v>-515.78369299999997</v>
      </c>
      <c r="I26" s="67"/>
      <c r="J26" s="31"/>
      <c r="K26" s="31"/>
      <c r="L26" s="31"/>
      <c r="M26" s="31"/>
      <c r="N26" s="31"/>
      <c r="P26" s="31"/>
      <c r="Q26" s="31"/>
      <c r="R26" s="31"/>
      <c r="S26" s="31"/>
      <c r="T26" s="31"/>
      <c r="U26" s="31"/>
      <c r="V26" s="31"/>
      <c r="W26" s="31"/>
    </row>
    <row r="27" spans="1:23" x14ac:dyDescent="0.25">
      <c r="A27" s="10" t="s">
        <v>46</v>
      </c>
      <c r="B27" s="89">
        <v>-20.545127999999998</v>
      </c>
      <c r="C27" s="89">
        <v>-128.01252199999999</v>
      </c>
      <c r="D27" s="89">
        <v>0</v>
      </c>
      <c r="E27" s="89">
        <v>-26.948796999999999</v>
      </c>
      <c r="F27" s="89">
        <v>8.7302090000000003</v>
      </c>
      <c r="G27" s="89">
        <v>0</v>
      </c>
      <c r="H27" s="89">
        <v>-166.77623800000001</v>
      </c>
      <c r="I27" s="67"/>
      <c r="J27" s="31"/>
      <c r="K27" s="31"/>
      <c r="L27" s="31"/>
      <c r="M27" s="31"/>
      <c r="N27" s="31"/>
      <c r="P27" s="31"/>
      <c r="Q27" s="31"/>
      <c r="R27" s="31"/>
      <c r="S27" s="31"/>
      <c r="T27" s="31"/>
      <c r="U27" s="31"/>
      <c r="V27" s="31"/>
      <c r="W27" s="31"/>
    </row>
    <row r="28" spans="1:23" x14ac:dyDescent="0.25">
      <c r="A28" s="10" t="s">
        <v>47</v>
      </c>
      <c r="B28" s="89">
        <v>-13.028085000000001</v>
      </c>
      <c r="C28" s="89">
        <v>-232.78386599999999</v>
      </c>
      <c r="D28" s="89">
        <v>-0.53708100000000003</v>
      </c>
      <c r="E28" s="89">
        <v>-0.35782399999999998</v>
      </c>
      <c r="F28" s="89">
        <v>38.727646999999997</v>
      </c>
      <c r="G28" s="89">
        <v>-122.99002300000001</v>
      </c>
      <c r="H28" s="89">
        <v>-330.96923199999998</v>
      </c>
      <c r="I28" s="67"/>
      <c r="J28" s="31"/>
      <c r="K28" s="31"/>
      <c r="L28" s="31"/>
      <c r="M28" s="31"/>
      <c r="N28" s="31"/>
      <c r="P28" s="31"/>
      <c r="Q28" s="31"/>
      <c r="R28" s="31"/>
      <c r="S28" s="31"/>
      <c r="T28" s="31"/>
      <c r="U28" s="31"/>
      <c r="V28" s="31"/>
      <c r="W28" s="31"/>
    </row>
    <row r="29" spans="1:23" x14ac:dyDescent="0.25">
      <c r="A29" s="10" t="s">
        <v>48</v>
      </c>
      <c r="B29" s="89">
        <v>-7.7427590000000004</v>
      </c>
      <c r="C29" s="89">
        <v>-59.568182999999998</v>
      </c>
      <c r="D29" s="89">
        <v>-18.643352</v>
      </c>
      <c r="E29" s="89">
        <v>-5.3523019999999999</v>
      </c>
      <c r="F29" s="89">
        <v>-63.064627999999999</v>
      </c>
      <c r="G29" s="89">
        <v>13.422775999999999</v>
      </c>
      <c r="H29" s="89">
        <v>-140.94844800000001</v>
      </c>
      <c r="I29" s="67"/>
      <c r="J29" s="31"/>
      <c r="K29" s="31"/>
      <c r="L29" s="31"/>
      <c r="M29" s="31"/>
      <c r="N29" s="31"/>
      <c r="P29" s="31"/>
      <c r="Q29" s="31"/>
      <c r="R29" s="31"/>
      <c r="S29" s="31"/>
      <c r="T29" s="31"/>
      <c r="U29" s="31"/>
      <c r="V29" s="31"/>
      <c r="W29" s="31"/>
    </row>
    <row r="30" spans="1:23" x14ac:dyDescent="0.25">
      <c r="A30" s="4" t="s">
        <v>49</v>
      </c>
      <c r="B30" s="90">
        <f>SUM(B24:B29)</f>
        <v>-845.51945699999999</v>
      </c>
      <c r="C30" s="90">
        <f t="shared" ref="C30:H30" si="4">SUM(C24:C29)</f>
        <v>-606.19780400000002</v>
      </c>
      <c r="D30" s="90">
        <f t="shared" si="4"/>
        <v>-114.704903</v>
      </c>
      <c r="E30" s="90">
        <f t="shared" si="4"/>
        <v>-105.14398599999998</v>
      </c>
      <c r="F30" s="90">
        <f t="shared" si="4"/>
        <v>-174.05669000000003</v>
      </c>
      <c r="G30" s="90">
        <f t="shared" si="4"/>
        <v>-16.58051900000001</v>
      </c>
      <c r="H30" s="90">
        <f t="shared" si="4"/>
        <v>-1862.2033590000001</v>
      </c>
      <c r="I30" s="67"/>
      <c r="J30" s="31"/>
      <c r="K30" s="31"/>
      <c r="L30" s="31"/>
      <c r="M30" s="31"/>
      <c r="N30" s="31"/>
      <c r="P30" s="31"/>
      <c r="Q30" s="31"/>
      <c r="R30" s="31"/>
      <c r="S30" s="31"/>
      <c r="T30" s="31"/>
      <c r="U30" s="31"/>
      <c r="V30" s="31"/>
      <c r="W30" s="31"/>
    </row>
    <row r="31" spans="1:23" x14ac:dyDescent="0.25">
      <c r="A31" s="10"/>
      <c r="B31" s="89"/>
      <c r="C31" s="89"/>
      <c r="D31" s="89"/>
      <c r="E31" s="89"/>
      <c r="F31" s="89"/>
      <c r="G31" s="89"/>
      <c r="H31" s="89"/>
      <c r="I31" s="67"/>
      <c r="J31" s="31"/>
      <c r="K31" s="31"/>
      <c r="L31" s="31"/>
      <c r="M31" s="31"/>
      <c r="N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A32" s="4" t="s">
        <v>110</v>
      </c>
      <c r="B32" s="90">
        <f>B18+B22+B30</f>
        <v>260.61843699999997</v>
      </c>
      <c r="C32" s="90">
        <f t="shared" ref="C32:H32" si="5">C18+C22+C30</f>
        <v>747.10414300000036</v>
      </c>
      <c r="D32" s="90">
        <f t="shared" si="5"/>
        <v>30.419362999999976</v>
      </c>
      <c r="E32" s="90">
        <f t="shared" si="5"/>
        <v>-5.9695609999999846</v>
      </c>
      <c r="F32" s="90">
        <f t="shared" si="5"/>
        <v>-131.78033500000004</v>
      </c>
      <c r="G32" s="90">
        <f t="shared" si="5"/>
        <v>-71.269100999999978</v>
      </c>
      <c r="H32" s="90">
        <f t="shared" si="5"/>
        <v>829.12294600000041</v>
      </c>
      <c r="I32" s="67"/>
      <c r="J32" s="31"/>
      <c r="K32" s="31"/>
      <c r="L32" s="31"/>
      <c r="M32" s="31"/>
      <c r="N32" s="31"/>
      <c r="P32" s="31"/>
      <c r="Q32" s="31"/>
      <c r="R32" s="31"/>
      <c r="S32" s="31"/>
      <c r="T32" s="31"/>
      <c r="U32" s="31"/>
      <c r="V32" s="31"/>
      <c r="W32" s="31"/>
    </row>
    <row r="33" spans="1:23" x14ac:dyDescent="0.25">
      <c r="A33" s="4"/>
      <c r="B33" s="91"/>
      <c r="C33" s="91"/>
      <c r="D33" s="91"/>
      <c r="E33" s="91"/>
      <c r="F33" s="91"/>
      <c r="G33" s="91"/>
      <c r="H33" s="91"/>
      <c r="I33" s="67"/>
      <c r="J33" s="31"/>
      <c r="K33" s="31"/>
      <c r="L33" s="31"/>
      <c r="M33" s="31"/>
      <c r="N33" s="31"/>
      <c r="P33" s="31"/>
      <c r="Q33" s="31"/>
      <c r="R33" s="31"/>
      <c r="S33" s="31"/>
      <c r="T33" s="31"/>
      <c r="U33" s="31"/>
      <c r="V33" s="31"/>
      <c r="W33" s="31"/>
    </row>
    <row r="34" spans="1:23" x14ac:dyDescent="0.25">
      <c r="A34" s="10" t="s">
        <v>50</v>
      </c>
      <c r="B34" s="89">
        <v>-60.526744000000001</v>
      </c>
      <c r="C34" s="89">
        <v>-146.44641799999999</v>
      </c>
      <c r="D34" s="89">
        <v>-7.6090530000000003</v>
      </c>
      <c r="E34" s="89">
        <v>-5.6882060000000001</v>
      </c>
      <c r="F34" s="89">
        <v>30.456862000000001</v>
      </c>
      <c r="G34" s="89">
        <v>18.100708000000001</v>
      </c>
      <c r="H34" s="89">
        <v>-171.712851</v>
      </c>
      <c r="I34" s="67"/>
      <c r="J34" s="31"/>
      <c r="K34" s="31"/>
      <c r="L34" s="31"/>
      <c r="M34" s="31"/>
      <c r="N34" s="31"/>
      <c r="P34" s="31"/>
      <c r="Q34" s="31"/>
      <c r="R34" s="31"/>
      <c r="S34" s="31"/>
      <c r="T34" s="31"/>
      <c r="U34" s="31"/>
      <c r="V34" s="31"/>
      <c r="W34" s="31"/>
    </row>
    <row r="35" spans="1:23" x14ac:dyDescent="0.25">
      <c r="A35" s="69" t="s">
        <v>111</v>
      </c>
      <c r="B35" s="92">
        <f>B32+B34</f>
        <v>200.09169299999996</v>
      </c>
      <c r="C35" s="92">
        <f t="shared" ref="C35:H35" si="6">C32+C34</f>
        <v>600.65772500000037</v>
      </c>
      <c r="D35" s="92">
        <f t="shared" si="6"/>
        <v>22.810309999999976</v>
      </c>
      <c r="E35" s="92">
        <f t="shared" si="6"/>
        <v>-11.657766999999986</v>
      </c>
      <c r="F35" s="92">
        <f t="shared" si="6"/>
        <v>-101.32347300000004</v>
      </c>
      <c r="G35" s="92">
        <f t="shared" si="6"/>
        <v>-53.16839299999998</v>
      </c>
      <c r="H35" s="92">
        <f t="shared" si="6"/>
        <v>657.41009500000041</v>
      </c>
      <c r="I35" s="67"/>
      <c r="J35" s="31"/>
      <c r="K35" s="31"/>
      <c r="L35" s="31"/>
      <c r="M35" s="31"/>
      <c r="N35" s="31"/>
      <c r="P35" s="31"/>
      <c r="Q35" s="31"/>
      <c r="R35" s="31"/>
      <c r="S35" s="31"/>
      <c r="T35" s="31"/>
      <c r="U35" s="31"/>
      <c r="V35" s="31"/>
      <c r="W35" s="31"/>
    </row>
    <row r="36" spans="1:23" x14ac:dyDescent="0.25">
      <c r="A36" s="69"/>
      <c r="B36" s="93"/>
      <c r="C36" s="93"/>
      <c r="D36" s="93"/>
      <c r="E36" s="93"/>
      <c r="F36" s="93"/>
      <c r="G36" s="93"/>
      <c r="H36" s="93"/>
      <c r="I36" s="67"/>
      <c r="J36" s="31"/>
      <c r="K36" s="31"/>
      <c r="L36" s="31"/>
      <c r="M36" s="31"/>
      <c r="N36" s="31"/>
      <c r="P36" s="31"/>
      <c r="Q36" s="31"/>
      <c r="R36" s="31"/>
      <c r="S36" s="31"/>
      <c r="T36" s="31"/>
      <c r="U36" s="31"/>
      <c r="V36" s="31"/>
      <c r="W36" s="31"/>
    </row>
    <row r="37" spans="1:23" x14ac:dyDescent="0.25">
      <c r="A37" s="69" t="s">
        <v>88</v>
      </c>
      <c r="B37" s="93"/>
      <c r="C37" s="93"/>
      <c r="D37" s="93"/>
      <c r="E37" s="93"/>
      <c r="F37" s="93"/>
      <c r="G37" s="93"/>
      <c r="H37" s="93"/>
      <c r="I37" s="67"/>
      <c r="J37" s="31"/>
      <c r="K37" s="31"/>
      <c r="L37" s="31"/>
      <c r="M37" s="31"/>
      <c r="N37" s="31"/>
      <c r="P37" s="31"/>
      <c r="Q37" s="31"/>
      <c r="R37" s="31"/>
      <c r="S37" s="31"/>
      <c r="T37" s="31"/>
      <c r="U37" s="31"/>
      <c r="V37" s="31"/>
      <c r="W37" s="31"/>
    </row>
    <row r="38" spans="1:23" x14ac:dyDescent="0.25">
      <c r="A38" s="10" t="s">
        <v>112</v>
      </c>
      <c r="B38" s="89">
        <v>0</v>
      </c>
      <c r="C38" s="89">
        <v>0</v>
      </c>
      <c r="D38" s="89">
        <v>-1.5706389999999999</v>
      </c>
      <c r="E38" s="89">
        <v>0</v>
      </c>
      <c r="F38" s="89">
        <v>0</v>
      </c>
      <c r="G38" s="89">
        <v>0</v>
      </c>
      <c r="H38" s="89">
        <v>-1.5706389999999999</v>
      </c>
      <c r="I38" s="88"/>
      <c r="J38" s="31"/>
      <c r="K38" s="31"/>
      <c r="L38" s="31"/>
      <c r="M38" s="31"/>
      <c r="N38" s="31"/>
      <c r="P38" s="31"/>
      <c r="Q38" s="31"/>
      <c r="R38" s="31"/>
      <c r="S38" s="31"/>
      <c r="T38" s="31"/>
      <c r="U38" s="31"/>
      <c r="V38" s="31"/>
      <c r="W38" s="31"/>
    </row>
    <row r="39" spans="1:23" x14ac:dyDescent="0.25">
      <c r="A39" s="10"/>
      <c r="B39" s="89"/>
      <c r="C39" s="89"/>
      <c r="D39" s="89"/>
      <c r="E39" s="89"/>
      <c r="F39" s="89"/>
      <c r="G39" s="89"/>
      <c r="H39" s="89"/>
      <c r="I39" s="67"/>
      <c r="J39" s="31"/>
      <c r="K39" s="31"/>
      <c r="L39" s="31"/>
      <c r="M39" s="31"/>
      <c r="N39" s="31"/>
      <c r="P39" s="31"/>
      <c r="Q39" s="31"/>
      <c r="R39" s="31"/>
      <c r="S39" s="31"/>
      <c r="T39" s="31"/>
      <c r="U39" s="31"/>
      <c r="V39" s="31"/>
      <c r="W39" s="31"/>
    </row>
    <row r="40" spans="1:23" x14ac:dyDescent="0.25">
      <c r="A40" s="69" t="s">
        <v>100</v>
      </c>
      <c r="B40" s="90">
        <f>B35+B38</f>
        <v>200.09169299999996</v>
      </c>
      <c r="C40" s="90">
        <f t="shared" ref="C40:H40" si="7">C35+C38</f>
        <v>600.65772500000037</v>
      </c>
      <c r="D40" s="90">
        <f t="shared" si="7"/>
        <v>21.239670999999976</v>
      </c>
      <c r="E40" s="90">
        <f t="shared" si="7"/>
        <v>-11.657766999999986</v>
      </c>
      <c r="F40" s="90">
        <f t="shared" si="7"/>
        <v>-101.32347300000004</v>
      </c>
      <c r="G40" s="90">
        <f t="shared" si="7"/>
        <v>-53.16839299999998</v>
      </c>
      <c r="H40" s="90">
        <f t="shared" si="7"/>
        <v>655.83945600000038</v>
      </c>
      <c r="I40" s="67"/>
      <c r="J40" s="31"/>
      <c r="K40" s="31"/>
      <c r="L40" s="31"/>
      <c r="M40" s="31"/>
      <c r="N40" s="31"/>
      <c r="P40" s="31"/>
      <c r="Q40" s="31"/>
      <c r="R40" s="31"/>
      <c r="S40" s="31"/>
      <c r="T40" s="31"/>
      <c r="U40" s="31"/>
      <c r="V40" s="31"/>
      <c r="W40" s="31"/>
    </row>
    <row r="41" spans="1:23" x14ac:dyDescent="0.25">
      <c r="A41" s="10"/>
      <c r="B41" s="91"/>
      <c r="C41" s="91"/>
      <c r="D41" s="91"/>
      <c r="E41" s="91"/>
      <c r="F41" s="91"/>
      <c r="G41" s="91"/>
      <c r="H41" s="91"/>
      <c r="I41" s="67"/>
      <c r="J41" s="31"/>
      <c r="K41" s="31"/>
      <c r="L41" s="31"/>
      <c r="M41" s="31"/>
      <c r="N41" s="31"/>
      <c r="P41" s="31"/>
      <c r="Q41" s="31"/>
      <c r="R41" s="31"/>
      <c r="S41" s="31"/>
      <c r="T41" s="31"/>
      <c r="U41" s="31"/>
      <c r="V41" s="31"/>
      <c r="W41" s="31"/>
    </row>
    <row r="42" spans="1:23" x14ac:dyDescent="0.25">
      <c r="A42" s="69" t="s">
        <v>94</v>
      </c>
      <c r="B42" s="91"/>
      <c r="C42" s="91"/>
      <c r="D42" s="91"/>
      <c r="E42" s="91"/>
      <c r="F42" s="91"/>
      <c r="G42" s="91"/>
      <c r="H42" s="91"/>
      <c r="I42" s="67"/>
      <c r="J42" s="31"/>
      <c r="K42" s="31"/>
      <c r="L42" s="31"/>
      <c r="M42" s="31"/>
      <c r="N42" s="31"/>
      <c r="P42" s="31"/>
      <c r="Q42" s="31"/>
      <c r="R42" s="31"/>
      <c r="S42" s="31"/>
      <c r="T42" s="31"/>
      <c r="U42" s="31"/>
      <c r="V42" s="31"/>
      <c r="W42" s="31"/>
    </row>
    <row r="43" spans="1:23" x14ac:dyDescent="0.25">
      <c r="A43" s="84" t="s">
        <v>67</v>
      </c>
      <c r="B43" s="89">
        <v>0</v>
      </c>
      <c r="C43" s="89">
        <v>0</v>
      </c>
      <c r="D43" s="89">
        <v>0</v>
      </c>
      <c r="E43" s="89">
        <v>-2.0861000000000001E-2</v>
      </c>
      <c r="F43" s="89">
        <v>-1.3513919999999999</v>
      </c>
      <c r="G43" s="89">
        <v>0</v>
      </c>
      <c r="H43" s="89">
        <v>-1.3722529999999999</v>
      </c>
      <c r="I43" s="67"/>
      <c r="J43" s="31"/>
      <c r="K43" s="31"/>
      <c r="L43" s="31"/>
      <c r="M43" s="31"/>
      <c r="N43" s="31"/>
      <c r="P43" s="31"/>
      <c r="Q43" s="31"/>
      <c r="R43" s="31"/>
      <c r="S43" s="31"/>
      <c r="T43" s="31"/>
      <c r="U43" s="31"/>
      <c r="V43" s="31"/>
      <c r="W43" s="31"/>
    </row>
    <row r="44" spans="1:23" x14ac:dyDescent="0.25">
      <c r="A44" s="84"/>
      <c r="B44" s="89"/>
      <c r="C44" s="89"/>
      <c r="D44" s="89"/>
      <c r="E44" s="89"/>
      <c r="F44" s="89"/>
      <c r="G44" s="89"/>
      <c r="H44" s="89"/>
      <c r="I44" s="67"/>
      <c r="J44" s="31"/>
      <c r="K44" s="31"/>
      <c r="L44" s="31"/>
      <c r="M44" s="31"/>
      <c r="N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25">
      <c r="A45" s="84" t="s">
        <v>95</v>
      </c>
      <c r="B45" s="89">
        <v>200.09169299999999</v>
      </c>
      <c r="C45" s="89">
        <v>600.65772800000002</v>
      </c>
      <c r="D45" s="89">
        <v>21.239671000000001</v>
      </c>
      <c r="E45" s="89">
        <v>-11.636906</v>
      </c>
      <c r="F45" s="89">
        <v>-148.097081</v>
      </c>
      <c r="G45" s="89">
        <v>-53.168393000000002</v>
      </c>
      <c r="H45" s="89">
        <v>609.08671200000003</v>
      </c>
      <c r="I45" s="67"/>
      <c r="J45" s="31"/>
      <c r="K45" s="31"/>
      <c r="L45" s="31"/>
      <c r="M45" s="31"/>
      <c r="N45" s="31"/>
      <c r="P45" s="31"/>
      <c r="Q45" s="31"/>
      <c r="R45" s="31"/>
      <c r="S45" s="31"/>
      <c r="T45" s="31"/>
      <c r="U45" s="31"/>
      <c r="V45" s="31"/>
      <c r="W45" s="31"/>
    </row>
    <row r="46" spans="1:23" x14ac:dyDescent="0.25">
      <c r="A46" s="84" t="s">
        <v>52</v>
      </c>
      <c r="B46" s="109">
        <v>0</v>
      </c>
      <c r="C46" s="109">
        <v>0</v>
      </c>
      <c r="D46" s="109">
        <v>0</v>
      </c>
      <c r="E46" s="109">
        <v>0</v>
      </c>
      <c r="F46" s="109">
        <v>48.125</v>
      </c>
      <c r="G46" s="109">
        <v>0</v>
      </c>
      <c r="H46" s="109">
        <v>48.125</v>
      </c>
      <c r="I46" s="67"/>
      <c r="J46" s="31"/>
      <c r="K46" s="31"/>
      <c r="L46" s="31"/>
      <c r="M46" s="31"/>
      <c r="N46" s="31"/>
      <c r="P46" s="31"/>
      <c r="Q46" s="31"/>
      <c r="R46" s="31"/>
      <c r="S46" s="31"/>
      <c r="T46" s="31"/>
      <c r="U46" s="31"/>
      <c r="V46" s="31"/>
      <c r="W46" s="31"/>
    </row>
    <row r="47" spans="1:23" x14ac:dyDescent="0.25">
      <c r="A47" s="27" t="s">
        <v>113</v>
      </c>
      <c r="B47" s="108">
        <v>200.09169299999999</v>
      </c>
      <c r="C47" s="108">
        <v>600.65772800000002</v>
      </c>
      <c r="D47" s="108">
        <v>21.239671000000001</v>
      </c>
      <c r="E47" s="108">
        <v>-11.636906</v>
      </c>
      <c r="F47" s="108">
        <v>-99.972081000000003</v>
      </c>
      <c r="G47" s="108">
        <v>-53.168393000000002</v>
      </c>
      <c r="H47" s="108">
        <v>657.21171200000003</v>
      </c>
      <c r="I47" s="67"/>
      <c r="J47" s="31"/>
      <c r="K47" s="31"/>
      <c r="L47" s="31"/>
      <c r="M47" s="31"/>
      <c r="N47" s="31"/>
      <c r="P47" s="31"/>
      <c r="Q47" s="31"/>
      <c r="R47" s="31"/>
      <c r="S47" s="31"/>
      <c r="T47" s="31"/>
      <c r="U47" s="31"/>
      <c r="V47" s="31"/>
      <c r="W47" s="31"/>
    </row>
    <row r="48" spans="1:23" x14ac:dyDescent="0.25">
      <c r="A48" s="4"/>
      <c r="B48" s="32"/>
      <c r="C48" s="32"/>
      <c r="D48" s="32"/>
      <c r="E48" s="32"/>
      <c r="F48" s="32"/>
      <c r="G48" s="32"/>
      <c r="H48" s="32"/>
      <c r="I48" s="67"/>
      <c r="J48" s="31"/>
      <c r="K48" s="31"/>
      <c r="L48" s="31"/>
      <c r="M48" s="31"/>
      <c r="N48" s="31"/>
    </row>
    <row r="49" spans="1:14" x14ac:dyDescent="0.25">
      <c r="A49" s="35"/>
      <c r="B49" s="70"/>
      <c r="C49" s="70"/>
      <c r="D49" s="70"/>
      <c r="E49" s="70"/>
      <c r="F49" s="70"/>
      <c r="G49" s="35"/>
      <c r="H49" s="6"/>
      <c r="I49" s="67"/>
      <c r="J49" s="31"/>
      <c r="K49" s="31"/>
      <c r="L49" s="31"/>
      <c r="M49" s="31"/>
      <c r="N49" s="31"/>
    </row>
    <row r="50" spans="1:14" ht="105.75" customHeight="1" x14ac:dyDescent="0.25">
      <c r="A50" s="26" t="s">
        <v>106</v>
      </c>
      <c r="B50" s="36" t="s">
        <v>53</v>
      </c>
      <c r="C50" s="36" t="s">
        <v>54</v>
      </c>
      <c r="D50" s="36" t="s">
        <v>96</v>
      </c>
      <c r="E50" s="36" t="s">
        <v>55</v>
      </c>
      <c r="F50" s="36" t="s">
        <v>56</v>
      </c>
      <c r="G50" s="36" t="s">
        <v>57</v>
      </c>
      <c r="H50" s="36" t="s">
        <v>58</v>
      </c>
      <c r="I50" s="67"/>
      <c r="J50" s="31"/>
      <c r="K50" s="31"/>
      <c r="L50" s="31"/>
      <c r="M50" s="31"/>
      <c r="N50" s="31"/>
    </row>
    <row r="51" spans="1:14" x14ac:dyDescent="0.25">
      <c r="A51" s="67" t="s">
        <v>87</v>
      </c>
      <c r="B51" s="34"/>
      <c r="C51" s="34"/>
      <c r="D51" s="34"/>
      <c r="E51" s="34"/>
      <c r="F51" s="34"/>
      <c r="G51" s="34"/>
      <c r="H51" s="34"/>
      <c r="I51" s="31"/>
      <c r="J51" s="31"/>
      <c r="K51" s="31"/>
      <c r="L51" s="31"/>
      <c r="M51" s="31"/>
      <c r="N51" s="31"/>
    </row>
    <row r="52" spans="1:14" x14ac:dyDescent="0.25">
      <c r="A52" s="67"/>
      <c r="B52" s="34"/>
      <c r="C52" s="34"/>
      <c r="D52" s="34"/>
      <c r="E52" s="34"/>
      <c r="F52" s="34"/>
      <c r="G52" s="34"/>
      <c r="H52" s="34"/>
      <c r="I52" s="31"/>
      <c r="J52" s="31"/>
      <c r="K52" s="31"/>
      <c r="L52" s="31"/>
      <c r="M52" s="31"/>
      <c r="N52" s="31"/>
    </row>
    <row r="53" spans="1:14" x14ac:dyDescent="0.25">
      <c r="A53" s="6" t="s">
        <v>84</v>
      </c>
      <c r="B53" s="94">
        <v>3192</v>
      </c>
      <c r="C53" s="94">
        <v>1619</v>
      </c>
      <c r="D53" s="94">
        <v>0</v>
      </c>
      <c r="E53" s="94">
        <v>0</v>
      </c>
      <c r="F53" s="94">
        <v>0</v>
      </c>
      <c r="G53" s="94">
        <v>-145</v>
      </c>
      <c r="H53" s="94">
        <v>4666</v>
      </c>
      <c r="I53" s="106"/>
      <c r="J53" s="31"/>
      <c r="K53" s="31"/>
      <c r="L53" s="31"/>
      <c r="M53" s="31"/>
      <c r="N53" s="31"/>
    </row>
    <row r="54" spans="1:14" x14ac:dyDescent="0.25">
      <c r="A54" s="6" t="s">
        <v>30</v>
      </c>
      <c r="B54" s="94">
        <v>75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75</v>
      </c>
      <c r="I54" s="106"/>
      <c r="J54" s="31"/>
      <c r="K54" s="31"/>
      <c r="L54" s="31"/>
      <c r="M54" s="31"/>
      <c r="N54" s="31"/>
    </row>
    <row r="55" spans="1:14" x14ac:dyDescent="0.25">
      <c r="A55" s="4" t="s">
        <v>31</v>
      </c>
      <c r="B55" s="95">
        <v>3266</v>
      </c>
      <c r="C55" s="95">
        <v>1619</v>
      </c>
      <c r="D55" s="95">
        <v>0</v>
      </c>
      <c r="E55" s="95">
        <v>0</v>
      </c>
      <c r="F55" s="95">
        <v>0</v>
      </c>
      <c r="G55" s="95">
        <v>-145</v>
      </c>
      <c r="H55" s="95">
        <v>4740</v>
      </c>
      <c r="I55" s="106"/>
      <c r="J55" s="31"/>
      <c r="K55" s="31"/>
      <c r="L55" s="31"/>
      <c r="M55" s="31"/>
      <c r="N55" s="31"/>
    </row>
    <row r="56" spans="1:14" x14ac:dyDescent="0.25">
      <c r="A56" s="10" t="s">
        <v>32</v>
      </c>
      <c r="B56" s="94">
        <v>-107</v>
      </c>
      <c r="C56" s="94">
        <v>-8</v>
      </c>
      <c r="D56" s="94">
        <v>0</v>
      </c>
      <c r="E56" s="94">
        <v>0</v>
      </c>
      <c r="F56" s="94">
        <v>0</v>
      </c>
      <c r="G56" s="94">
        <v>0</v>
      </c>
      <c r="H56" s="94">
        <v>-115</v>
      </c>
      <c r="I56" s="106"/>
      <c r="J56" s="31"/>
      <c r="K56" s="31"/>
      <c r="L56" s="31"/>
      <c r="M56" s="31"/>
      <c r="N56" s="31"/>
    </row>
    <row r="57" spans="1:14" x14ac:dyDescent="0.25">
      <c r="A57" s="4" t="s">
        <v>33</v>
      </c>
      <c r="B57" s="95">
        <v>3159</v>
      </c>
      <c r="C57" s="95">
        <v>1612</v>
      </c>
      <c r="D57" s="95">
        <v>0</v>
      </c>
      <c r="E57" s="95">
        <v>0</v>
      </c>
      <c r="F57" s="95">
        <v>0</v>
      </c>
      <c r="G57" s="95">
        <v>-145</v>
      </c>
      <c r="H57" s="95">
        <v>4625</v>
      </c>
      <c r="I57" s="106"/>
      <c r="J57" s="31"/>
      <c r="K57" s="31"/>
      <c r="L57" s="31"/>
      <c r="M57" s="31"/>
      <c r="N57" s="31"/>
    </row>
    <row r="58" spans="1:14" x14ac:dyDescent="0.25">
      <c r="A58" s="10"/>
      <c r="B58" s="96"/>
      <c r="C58" s="96"/>
      <c r="D58" s="96"/>
      <c r="E58" s="96"/>
      <c r="F58" s="96"/>
      <c r="G58" s="96"/>
      <c r="H58" s="96"/>
      <c r="I58" s="106"/>
      <c r="J58" s="31"/>
      <c r="K58" s="31"/>
      <c r="L58" s="31"/>
      <c r="M58" s="31"/>
      <c r="N58" s="31"/>
    </row>
    <row r="59" spans="1:14" x14ac:dyDescent="0.25">
      <c r="A59" s="10" t="s">
        <v>34</v>
      </c>
      <c r="B59" s="96">
        <v>125</v>
      </c>
      <c r="C59" s="96">
        <v>1302</v>
      </c>
      <c r="D59" s="96">
        <v>6</v>
      </c>
      <c r="E59" s="96">
        <v>0</v>
      </c>
      <c r="F59" s="96">
        <v>9</v>
      </c>
      <c r="G59" s="96">
        <v>1</v>
      </c>
      <c r="H59" s="94">
        <v>1444</v>
      </c>
      <c r="I59" s="106"/>
      <c r="J59" s="31"/>
      <c r="K59" s="31"/>
      <c r="L59" s="31"/>
      <c r="M59" s="31"/>
      <c r="N59" s="31"/>
    </row>
    <row r="60" spans="1:14" x14ac:dyDescent="0.25">
      <c r="A60" s="6" t="s">
        <v>92</v>
      </c>
      <c r="B60" s="96">
        <v>77</v>
      </c>
      <c r="C60" s="96">
        <v>280</v>
      </c>
      <c r="D60" s="96">
        <v>0</v>
      </c>
      <c r="E60" s="96">
        <v>0</v>
      </c>
      <c r="F60" s="96">
        <v>1</v>
      </c>
      <c r="G60" s="96">
        <v>-5</v>
      </c>
      <c r="H60" s="94">
        <v>353</v>
      </c>
      <c r="I60" s="106"/>
      <c r="J60" s="31"/>
      <c r="K60" s="31"/>
      <c r="L60" s="31"/>
      <c r="M60" s="31"/>
      <c r="N60" s="31"/>
    </row>
    <row r="61" spans="1:14" x14ac:dyDescent="0.25">
      <c r="A61" s="6" t="s">
        <v>35</v>
      </c>
      <c r="B61" s="96">
        <v>30</v>
      </c>
      <c r="C61" s="96">
        <v>-99</v>
      </c>
      <c r="D61" s="96">
        <v>0</v>
      </c>
      <c r="E61" s="96">
        <v>0</v>
      </c>
      <c r="F61" s="96">
        <v>0</v>
      </c>
      <c r="G61" s="96">
        <v>15</v>
      </c>
      <c r="H61" s="94">
        <v>-55</v>
      </c>
      <c r="I61" s="106"/>
      <c r="J61" s="31"/>
      <c r="K61" s="31"/>
      <c r="L61" s="31"/>
      <c r="M61" s="31"/>
      <c r="N61" s="31"/>
    </row>
    <row r="62" spans="1:14" x14ac:dyDescent="0.25">
      <c r="A62" s="10" t="s">
        <v>36</v>
      </c>
      <c r="B62" s="96">
        <v>0</v>
      </c>
      <c r="C62" s="96">
        <v>1574</v>
      </c>
      <c r="D62" s="96">
        <v>0</v>
      </c>
      <c r="E62" s="96">
        <v>0</v>
      </c>
      <c r="F62" s="96">
        <v>0</v>
      </c>
      <c r="G62" s="96">
        <v>0</v>
      </c>
      <c r="H62" s="94">
        <v>1574</v>
      </c>
      <c r="I62" s="106"/>
      <c r="J62" s="31"/>
      <c r="K62" s="31"/>
      <c r="L62" s="31"/>
      <c r="M62" s="31"/>
      <c r="N62" s="31"/>
    </row>
    <row r="63" spans="1:14" x14ac:dyDescent="0.25">
      <c r="A63" s="10" t="s">
        <v>37</v>
      </c>
      <c r="B63" s="96">
        <v>22</v>
      </c>
      <c r="C63" s="96">
        <v>4</v>
      </c>
      <c r="D63" s="96">
        <v>131</v>
      </c>
      <c r="E63" s="96">
        <v>67</v>
      </c>
      <c r="F63" s="96">
        <v>0</v>
      </c>
      <c r="G63" s="96">
        <v>-95</v>
      </c>
      <c r="H63" s="94">
        <v>129</v>
      </c>
      <c r="I63" s="106"/>
      <c r="J63" s="31"/>
      <c r="K63" s="31"/>
      <c r="L63" s="31"/>
      <c r="M63" s="31"/>
      <c r="N63" s="31"/>
    </row>
    <row r="64" spans="1:14" x14ac:dyDescent="0.25">
      <c r="A64" s="10" t="s">
        <v>38</v>
      </c>
      <c r="B64" s="96">
        <v>2</v>
      </c>
      <c r="C64" s="96">
        <v>19</v>
      </c>
      <c r="D64" s="96">
        <v>0</v>
      </c>
      <c r="E64" s="96">
        <v>22</v>
      </c>
      <c r="F64" s="96">
        <v>132</v>
      </c>
      <c r="G64" s="96">
        <v>-10</v>
      </c>
      <c r="H64" s="94">
        <v>165</v>
      </c>
      <c r="I64" s="106"/>
      <c r="J64" s="31"/>
      <c r="K64" s="31"/>
      <c r="L64" s="31"/>
      <c r="M64" s="31"/>
      <c r="N64" s="31"/>
    </row>
    <row r="65" spans="1:14" x14ac:dyDescent="0.25">
      <c r="A65" s="5" t="s">
        <v>39</v>
      </c>
      <c r="B65" s="96">
        <v>0</v>
      </c>
      <c r="C65" s="96">
        <v>0</v>
      </c>
      <c r="D65" s="96">
        <v>0</v>
      </c>
      <c r="E65" s="96">
        <v>1</v>
      </c>
      <c r="F65" s="96">
        <v>5</v>
      </c>
      <c r="G65" s="96">
        <v>0</v>
      </c>
      <c r="H65" s="94">
        <v>5</v>
      </c>
      <c r="I65" s="106"/>
      <c r="J65" s="31"/>
      <c r="K65" s="31"/>
      <c r="L65" s="31"/>
      <c r="M65" s="31"/>
      <c r="N65" s="31"/>
    </row>
    <row r="66" spans="1:14" x14ac:dyDescent="0.25">
      <c r="A66" s="4" t="s">
        <v>40</v>
      </c>
      <c r="B66" s="95">
        <v>3415</v>
      </c>
      <c r="C66" s="95">
        <v>4691</v>
      </c>
      <c r="D66" s="95">
        <v>138</v>
      </c>
      <c r="E66" s="95">
        <v>90</v>
      </c>
      <c r="F66" s="95">
        <v>148</v>
      </c>
      <c r="G66" s="95">
        <v>-239</v>
      </c>
      <c r="H66" s="95">
        <v>8242</v>
      </c>
      <c r="I66" s="106"/>
      <c r="J66" s="31"/>
      <c r="K66" s="31"/>
      <c r="L66" s="31"/>
      <c r="M66" s="31"/>
      <c r="N66" s="31"/>
    </row>
    <row r="67" spans="1:14" x14ac:dyDescent="0.25">
      <c r="A67" s="10"/>
      <c r="B67" s="96"/>
      <c r="C67" s="96"/>
      <c r="D67" s="96"/>
      <c r="E67" s="96"/>
      <c r="F67" s="96"/>
      <c r="G67" s="96"/>
      <c r="H67" s="96"/>
      <c r="I67" s="106"/>
      <c r="J67" s="31"/>
      <c r="K67" s="31"/>
      <c r="L67" s="31"/>
      <c r="M67" s="31"/>
      <c r="N67" s="31"/>
    </row>
    <row r="68" spans="1:14" x14ac:dyDescent="0.25">
      <c r="A68" s="10" t="s">
        <v>60</v>
      </c>
      <c r="B68" s="96">
        <v>-2387</v>
      </c>
      <c r="C68" s="96">
        <v>-3267</v>
      </c>
      <c r="D68" s="96">
        <v>0</v>
      </c>
      <c r="E68" s="96">
        <v>0</v>
      </c>
      <c r="F68" s="96">
        <v>0</v>
      </c>
      <c r="G68" s="96">
        <v>180</v>
      </c>
      <c r="H68" s="96">
        <v>-5475</v>
      </c>
      <c r="I68" s="106"/>
      <c r="J68" s="31"/>
      <c r="K68" s="31"/>
      <c r="L68" s="31"/>
      <c r="M68" s="31"/>
      <c r="N68" s="31"/>
    </row>
    <row r="69" spans="1:14" x14ac:dyDescent="0.25">
      <c r="A69" s="10" t="s">
        <v>42</v>
      </c>
      <c r="B69" s="96">
        <v>52</v>
      </c>
      <c r="C69" s="96">
        <v>8</v>
      </c>
      <c r="D69" s="96">
        <v>0</v>
      </c>
      <c r="E69" s="96">
        <v>0</v>
      </c>
      <c r="F69" s="96">
        <v>0</v>
      </c>
      <c r="G69" s="96">
        <v>0</v>
      </c>
      <c r="H69" s="96">
        <v>60</v>
      </c>
      <c r="I69" s="106"/>
      <c r="J69" s="31"/>
      <c r="K69" s="31"/>
      <c r="L69" s="31"/>
      <c r="M69" s="31"/>
      <c r="N69" s="31"/>
    </row>
    <row r="70" spans="1:14" x14ac:dyDescent="0.25">
      <c r="A70" s="4" t="s">
        <v>61</v>
      </c>
      <c r="B70" s="97">
        <v>-2335</v>
      </c>
      <c r="C70" s="97">
        <v>-3259</v>
      </c>
      <c r="D70" s="97">
        <v>0</v>
      </c>
      <c r="E70" s="97">
        <v>0</v>
      </c>
      <c r="F70" s="97">
        <v>0</v>
      </c>
      <c r="G70" s="97">
        <v>180</v>
      </c>
      <c r="H70" s="97">
        <v>-5415</v>
      </c>
      <c r="I70" s="106"/>
      <c r="J70" s="31"/>
      <c r="K70" s="31"/>
      <c r="L70" s="31"/>
      <c r="M70" s="31"/>
      <c r="N70" s="31"/>
    </row>
    <row r="71" spans="1:14" x14ac:dyDescent="0.25">
      <c r="A71" s="10"/>
      <c r="B71" s="96"/>
      <c r="C71" s="96"/>
      <c r="D71" s="96"/>
      <c r="E71" s="96"/>
      <c r="F71" s="96"/>
      <c r="G71" s="96"/>
      <c r="H71" s="96"/>
      <c r="I71" s="106"/>
      <c r="J71" s="31"/>
      <c r="K71" s="31"/>
      <c r="L71" s="31"/>
      <c r="M71" s="31"/>
      <c r="N71" s="31"/>
    </row>
    <row r="72" spans="1:14" x14ac:dyDescent="0.25">
      <c r="A72" s="10" t="s">
        <v>44</v>
      </c>
      <c r="B72" s="96">
        <v>-240</v>
      </c>
      <c r="C72" s="96">
        <v>-192</v>
      </c>
      <c r="D72" s="96">
        <v>-87</v>
      </c>
      <c r="E72" s="96">
        <v>-60</v>
      </c>
      <c r="F72" s="96">
        <v>-130</v>
      </c>
      <c r="G72" s="96">
        <v>54</v>
      </c>
      <c r="H72" s="96">
        <v>-656</v>
      </c>
      <c r="I72" s="106"/>
      <c r="J72" s="31"/>
      <c r="K72" s="31"/>
      <c r="L72" s="31"/>
      <c r="M72" s="31"/>
      <c r="N72" s="31"/>
    </row>
    <row r="73" spans="1:14" x14ac:dyDescent="0.25">
      <c r="A73" s="10" t="s">
        <v>45</v>
      </c>
      <c r="B73" s="96">
        <v>-14</v>
      </c>
      <c r="C73" s="96">
        <v>-14</v>
      </c>
      <c r="D73" s="96">
        <v>-1</v>
      </c>
      <c r="E73" s="96">
        <v>0</v>
      </c>
      <c r="F73" s="96">
        <v>-1</v>
      </c>
      <c r="G73" s="96">
        <v>0</v>
      </c>
      <c r="H73" s="96">
        <v>-30</v>
      </c>
      <c r="I73" s="106"/>
      <c r="J73" s="31"/>
      <c r="K73" s="31"/>
      <c r="L73" s="31"/>
      <c r="M73" s="31"/>
      <c r="N73" s="31"/>
    </row>
    <row r="74" spans="1:14" x14ac:dyDescent="0.25">
      <c r="A74" s="10" t="s">
        <v>62</v>
      </c>
      <c r="B74" s="96">
        <v>-512</v>
      </c>
      <c r="C74" s="96">
        <v>-14</v>
      </c>
      <c r="D74" s="96">
        <v>0</v>
      </c>
      <c r="E74" s="96">
        <v>0</v>
      </c>
      <c r="F74" s="96">
        <v>0</v>
      </c>
      <c r="G74" s="96">
        <v>37</v>
      </c>
      <c r="H74" s="96">
        <v>-489</v>
      </c>
      <c r="I74" s="106"/>
      <c r="J74" s="31"/>
      <c r="K74" s="31"/>
      <c r="L74" s="31"/>
      <c r="M74" s="31"/>
      <c r="N74" s="31"/>
    </row>
    <row r="75" spans="1:14" x14ac:dyDescent="0.25">
      <c r="A75" s="10" t="s">
        <v>46</v>
      </c>
      <c r="B75" s="96">
        <v>-1</v>
      </c>
      <c r="C75" s="96">
        <v>-16</v>
      </c>
      <c r="D75" s="96">
        <v>0</v>
      </c>
      <c r="E75" s="96">
        <v>0</v>
      </c>
      <c r="F75" s="96">
        <v>1</v>
      </c>
      <c r="G75" s="96">
        <v>0</v>
      </c>
      <c r="H75" s="96">
        <v>-16</v>
      </c>
      <c r="I75" s="106"/>
      <c r="J75" s="31"/>
      <c r="K75" s="31"/>
      <c r="L75" s="31"/>
      <c r="M75" s="31"/>
      <c r="N75" s="31"/>
    </row>
    <row r="76" spans="1:14" x14ac:dyDescent="0.25">
      <c r="A76" s="10" t="s">
        <v>47</v>
      </c>
      <c r="B76" s="96">
        <v>-14</v>
      </c>
      <c r="C76" s="96">
        <v>-242</v>
      </c>
      <c r="D76" s="96">
        <v>0</v>
      </c>
      <c r="E76" s="96">
        <v>0</v>
      </c>
      <c r="F76" s="96">
        <v>-53</v>
      </c>
      <c r="G76" s="96">
        <v>-43</v>
      </c>
      <c r="H76" s="96">
        <v>-352</v>
      </c>
      <c r="I76" s="106"/>
      <c r="J76" s="31"/>
      <c r="K76" s="31"/>
      <c r="L76" s="31"/>
      <c r="M76" s="31"/>
      <c r="N76" s="31"/>
    </row>
    <row r="77" spans="1:14" x14ac:dyDescent="0.25">
      <c r="A77" s="10" t="s">
        <v>48</v>
      </c>
      <c r="B77" s="96">
        <v>-6</v>
      </c>
      <c r="C77" s="96">
        <v>-42</v>
      </c>
      <c r="D77" s="96">
        <v>-26</v>
      </c>
      <c r="E77" s="96">
        <v>-8</v>
      </c>
      <c r="F77" s="96">
        <v>-11</v>
      </c>
      <c r="G77" s="96">
        <v>19</v>
      </c>
      <c r="H77" s="96">
        <v>-74</v>
      </c>
      <c r="I77" s="106"/>
      <c r="J77" s="31"/>
      <c r="K77" s="31"/>
      <c r="L77" s="31"/>
      <c r="M77" s="31"/>
      <c r="N77" s="31"/>
    </row>
    <row r="78" spans="1:14" x14ac:dyDescent="0.25">
      <c r="A78" s="4" t="s">
        <v>49</v>
      </c>
      <c r="B78" s="97">
        <v>-788</v>
      </c>
      <c r="C78" s="97">
        <v>-519</v>
      </c>
      <c r="D78" s="97">
        <v>-114</v>
      </c>
      <c r="E78" s="97">
        <v>-68</v>
      </c>
      <c r="F78" s="97">
        <v>-194</v>
      </c>
      <c r="G78" s="97">
        <v>67</v>
      </c>
      <c r="H78" s="97">
        <v>-1616</v>
      </c>
      <c r="I78" s="106"/>
      <c r="J78" s="31"/>
      <c r="K78" s="31"/>
      <c r="L78" s="31"/>
      <c r="M78" s="31"/>
      <c r="N78" s="31"/>
    </row>
    <row r="79" spans="1:14" x14ac:dyDescent="0.25">
      <c r="A79" s="10"/>
      <c r="B79" s="96"/>
      <c r="C79" s="96"/>
      <c r="D79" s="96"/>
      <c r="E79" s="96"/>
      <c r="F79" s="96"/>
      <c r="G79" s="96"/>
      <c r="H79" s="96"/>
      <c r="I79" s="106"/>
      <c r="J79" s="31"/>
      <c r="K79" s="31"/>
      <c r="L79" s="31"/>
      <c r="M79" s="31"/>
      <c r="N79" s="31"/>
    </row>
    <row r="80" spans="1:14" x14ac:dyDescent="0.25">
      <c r="A80" s="4" t="s">
        <v>110</v>
      </c>
      <c r="B80" s="97">
        <v>292</v>
      </c>
      <c r="C80" s="97">
        <v>913</v>
      </c>
      <c r="D80" s="97">
        <v>24</v>
      </c>
      <c r="E80" s="97">
        <v>21</v>
      </c>
      <c r="F80" s="97">
        <v>-46</v>
      </c>
      <c r="G80" s="97">
        <v>7</v>
      </c>
      <c r="H80" s="97">
        <v>1210</v>
      </c>
      <c r="I80" s="106"/>
      <c r="J80" s="31"/>
      <c r="K80" s="31"/>
      <c r="L80" s="31"/>
      <c r="M80" s="31"/>
      <c r="N80" s="31"/>
    </row>
    <row r="81" spans="1:23" x14ac:dyDescent="0.25">
      <c r="B81" s="96"/>
      <c r="C81" s="96"/>
      <c r="D81" s="96"/>
      <c r="E81" s="96"/>
      <c r="F81" s="96"/>
      <c r="G81" s="96"/>
      <c r="H81" s="96"/>
      <c r="I81" s="106"/>
      <c r="J81" s="31"/>
      <c r="K81" s="31"/>
      <c r="L81" s="31"/>
      <c r="M81" s="31"/>
      <c r="N81" s="31"/>
    </row>
    <row r="82" spans="1:23" x14ac:dyDescent="0.25">
      <c r="A82" s="10" t="s">
        <v>50</v>
      </c>
      <c r="B82" s="98">
        <v>-78</v>
      </c>
      <c r="C82" s="98">
        <v>-215</v>
      </c>
      <c r="D82" s="98">
        <v>-6</v>
      </c>
      <c r="E82" s="98">
        <v>-5</v>
      </c>
      <c r="F82" s="98">
        <v>67</v>
      </c>
      <c r="G82" s="98">
        <v>-2</v>
      </c>
      <c r="H82" s="98">
        <v>-240</v>
      </c>
      <c r="I82" s="106"/>
      <c r="J82" s="31"/>
      <c r="K82" s="31"/>
      <c r="L82" s="31"/>
      <c r="M82" s="31"/>
      <c r="N82" s="31"/>
    </row>
    <row r="83" spans="1:23" x14ac:dyDescent="0.25">
      <c r="A83" s="69" t="s">
        <v>111</v>
      </c>
      <c r="B83" s="99">
        <v>213</v>
      </c>
      <c r="C83" s="99">
        <v>697</v>
      </c>
      <c r="D83" s="99">
        <v>17</v>
      </c>
      <c r="E83" s="99">
        <v>17</v>
      </c>
      <c r="F83" s="99">
        <v>21</v>
      </c>
      <c r="G83" s="99">
        <v>5</v>
      </c>
      <c r="H83" s="99">
        <v>971</v>
      </c>
      <c r="I83" s="106"/>
      <c r="J83" s="31"/>
      <c r="K83" s="31"/>
      <c r="L83" s="31"/>
      <c r="M83" s="31"/>
      <c r="N83" s="31"/>
    </row>
    <row r="84" spans="1:23" x14ac:dyDescent="0.25">
      <c r="A84" s="10"/>
      <c r="B84" s="96"/>
      <c r="C84" s="96"/>
      <c r="D84" s="96"/>
      <c r="E84" s="96"/>
      <c r="F84" s="96"/>
      <c r="G84" s="96"/>
      <c r="H84" s="96"/>
      <c r="I84" s="106"/>
      <c r="J84" s="31"/>
      <c r="K84" s="31"/>
      <c r="L84" s="31"/>
      <c r="M84" s="31"/>
      <c r="N84" s="31"/>
    </row>
    <row r="85" spans="1:23" x14ac:dyDescent="0.25">
      <c r="A85" s="69" t="s">
        <v>88</v>
      </c>
      <c r="B85" s="99"/>
      <c r="C85" s="99"/>
      <c r="D85" s="99"/>
      <c r="E85" s="99"/>
      <c r="F85" s="99"/>
      <c r="G85" s="99"/>
      <c r="H85" s="99"/>
      <c r="I85" s="106"/>
      <c r="J85" s="31"/>
      <c r="K85" s="31"/>
      <c r="L85" s="31"/>
      <c r="M85" s="31"/>
      <c r="N85" s="31"/>
    </row>
    <row r="86" spans="1:23" x14ac:dyDescent="0.25">
      <c r="A86" s="10" t="s">
        <v>112</v>
      </c>
      <c r="B86" s="96">
        <v>0</v>
      </c>
      <c r="C86" s="96">
        <v>0</v>
      </c>
      <c r="D86" s="96">
        <v>1</v>
      </c>
      <c r="E86" s="96">
        <v>0</v>
      </c>
      <c r="F86" s="96">
        <v>0</v>
      </c>
      <c r="G86" s="96">
        <v>0</v>
      </c>
      <c r="H86" s="96">
        <v>1</v>
      </c>
      <c r="I86" s="106"/>
      <c r="J86" s="31"/>
      <c r="K86" s="31"/>
      <c r="L86" s="31"/>
      <c r="M86" s="31"/>
      <c r="N86" s="31"/>
    </row>
    <row r="87" spans="1:23" x14ac:dyDescent="0.25">
      <c r="A87" s="10"/>
      <c r="B87" s="99"/>
      <c r="C87" s="99"/>
      <c r="D87" s="99"/>
      <c r="E87" s="99"/>
      <c r="F87" s="99"/>
      <c r="G87" s="99"/>
      <c r="H87" s="99"/>
      <c r="I87" s="106"/>
      <c r="J87" s="31"/>
      <c r="K87" s="31"/>
      <c r="L87" s="31"/>
      <c r="M87" s="31"/>
      <c r="N87" s="31"/>
    </row>
    <row r="88" spans="1:23" x14ac:dyDescent="0.25">
      <c r="A88" s="69" t="s">
        <v>100</v>
      </c>
      <c r="B88" s="95">
        <v>213</v>
      </c>
      <c r="C88" s="95">
        <v>697</v>
      </c>
      <c r="D88" s="95">
        <v>19</v>
      </c>
      <c r="E88" s="95">
        <v>17</v>
      </c>
      <c r="F88" s="95">
        <v>21</v>
      </c>
      <c r="G88" s="95">
        <v>5</v>
      </c>
      <c r="H88" s="95">
        <v>972</v>
      </c>
      <c r="I88" s="106"/>
      <c r="J88" s="31"/>
      <c r="K88" s="31"/>
      <c r="L88" s="31"/>
      <c r="M88" s="31"/>
      <c r="N88" s="31"/>
    </row>
    <row r="89" spans="1:23" x14ac:dyDescent="0.25">
      <c r="A89" s="85"/>
      <c r="B89" s="94"/>
      <c r="C89" s="94"/>
      <c r="D89" s="94"/>
      <c r="E89" s="94"/>
      <c r="F89" s="94"/>
      <c r="G89" s="94"/>
      <c r="H89" s="94"/>
      <c r="I89" s="106"/>
      <c r="J89" s="31"/>
      <c r="K89" s="31"/>
      <c r="L89" s="31"/>
      <c r="M89" s="31"/>
      <c r="N89" s="31"/>
    </row>
    <row r="90" spans="1:23" x14ac:dyDescent="0.25">
      <c r="A90" s="69" t="s">
        <v>94</v>
      </c>
      <c r="B90" s="100"/>
      <c r="C90" s="100"/>
      <c r="D90" s="100"/>
      <c r="E90" s="100"/>
      <c r="F90" s="100"/>
      <c r="G90" s="100"/>
      <c r="H90" s="100"/>
      <c r="I90" s="106"/>
      <c r="J90" s="31"/>
      <c r="K90" s="31"/>
      <c r="L90" s="31"/>
      <c r="M90" s="31"/>
      <c r="N90" s="31"/>
      <c r="P90" s="31"/>
      <c r="Q90" s="31"/>
      <c r="R90" s="31"/>
      <c r="S90" s="31"/>
      <c r="T90" s="31"/>
      <c r="U90" s="31"/>
      <c r="V90" s="31"/>
      <c r="W90" s="31"/>
    </row>
    <row r="91" spans="1:23" x14ac:dyDescent="0.25">
      <c r="A91" s="84" t="s">
        <v>67</v>
      </c>
      <c r="B91" s="94">
        <v>0</v>
      </c>
      <c r="C91" s="94">
        <v>1</v>
      </c>
      <c r="D91" s="94">
        <v>0</v>
      </c>
      <c r="E91" s="94">
        <v>0</v>
      </c>
      <c r="F91" s="94">
        <v>0</v>
      </c>
      <c r="G91" s="94">
        <v>-1</v>
      </c>
      <c r="H91" s="94">
        <v>0</v>
      </c>
      <c r="I91" s="106"/>
      <c r="J91" s="31"/>
      <c r="K91" s="31"/>
      <c r="L91" s="31"/>
      <c r="M91" s="31"/>
      <c r="N91" s="31"/>
      <c r="P91" s="31"/>
      <c r="Q91" s="31"/>
      <c r="R91" s="31"/>
      <c r="S91" s="31"/>
      <c r="T91" s="31"/>
      <c r="U91" s="31"/>
      <c r="V91" s="31"/>
      <c r="W91" s="31"/>
    </row>
    <row r="92" spans="1:23" x14ac:dyDescent="0.25">
      <c r="A92" s="84"/>
      <c r="B92" s="94"/>
      <c r="C92" s="94"/>
      <c r="D92" s="94"/>
      <c r="E92" s="94"/>
      <c r="F92" s="94"/>
      <c r="G92" s="94"/>
      <c r="H92" s="94"/>
      <c r="I92" s="106"/>
      <c r="J92" s="31"/>
      <c r="K92" s="31"/>
      <c r="L92" s="31"/>
      <c r="M92" s="31"/>
      <c r="N92" s="31"/>
      <c r="P92" s="31"/>
      <c r="Q92" s="31"/>
      <c r="R92" s="31"/>
      <c r="S92" s="31"/>
      <c r="T92" s="31"/>
      <c r="U92" s="31"/>
      <c r="V92" s="31"/>
      <c r="W92" s="31"/>
    </row>
    <row r="93" spans="1:23" x14ac:dyDescent="0.25">
      <c r="A93" s="84" t="s">
        <v>95</v>
      </c>
      <c r="B93" s="96">
        <v>213</v>
      </c>
      <c r="C93" s="96">
        <v>696</v>
      </c>
      <c r="D93" s="96">
        <v>19</v>
      </c>
      <c r="E93" s="96">
        <v>17</v>
      </c>
      <c r="F93" s="96">
        <v>-39</v>
      </c>
      <c r="G93" s="96">
        <v>6</v>
      </c>
      <c r="H93" s="96">
        <v>912</v>
      </c>
      <c r="I93" s="106"/>
      <c r="J93" s="31"/>
      <c r="K93" s="31"/>
      <c r="L93" s="31"/>
      <c r="M93" s="31"/>
      <c r="N93" s="31"/>
      <c r="P93" s="31"/>
      <c r="Q93" s="31"/>
      <c r="R93" s="31"/>
      <c r="S93" s="31"/>
      <c r="T93" s="31"/>
      <c r="U93" s="31"/>
      <c r="V93" s="31"/>
      <c r="W93" s="31"/>
    </row>
    <row r="94" spans="1:23" x14ac:dyDescent="0.25">
      <c r="A94" s="84" t="s">
        <v>52</v>
      </c>
      <c r="B94" s="98">
        <v>0</v>
      </c>
      <c r="C94" s="98">
        <v>0</v>
      </c>
      <c r="D94" s="98">
        <v>0</v>
      </c>
      <c r="E94" s="98">
        <v>0</v>
      </c>
      <c r="F94" s="98">
        <v>60</v>
      </c>
      <c r="G94" s="98">
        <v>0</v>
      </c>
      <c r="H94" s="98">
        <v>60</v>
      </c>
      <c r="I94" s="106"/>
      <c r="J94" s="31"/>
      <c r="K94" s="31"/>
      <c r="L94" s="31"/>
      <c r="M94" s="31"/>
      <c r="N94" s="31"/>
      <c r="P94" s="31"/>
      <c r="Q94" s="31"/>
      <c r="R94" s="31"/>
      <c r="S94" s="31"/>
      <c r="T94" s="31"/>
      <c r="U94" s="31"/>
      <c r="V94" s="31"/>
      <c r="W94" s="31"/>
    </row>
    <row r="95" spans="1:23" x14ac:dyDescent="0.25">
      <c r="A95" s="27" t="s">
        <v>113</v>
      </c>
      <c r="B95" s="110">
        <v>213</v>
      </c>
      <c r="C95" s="110">
        <v>696</v>
      </c>
      <c r="D95" s="110">
        <v>19</v>
      </c>
      <c r="E95" s="110">
        <v>17</v>
      </c>
      <c r="F95" s="110">
        <v>21</v>
      </c>
      <c r="G95" s="110">
        <v>6</v>
      </c>
      <c r="H95" s="110">
        <v>972</v>
      </c>
      <c r="I95" s="106"/>
      <c r="J95" s="31"/>
      <c r="K95" s="31"/>
      <c r="L95" s="31"/>
      <c r="M95" s="31"/>
      <c r="N95" s="31"/>
      <c r="P95" s="31"/>
      <c r="Q95" s="31"/>
      <c r="R95" s="31"/>
      <c r="S95" s="31"/>
      <c r="T95" s="31"/>
      <c r="U95" s="31"/>
      <c r="V95" s="31"/>
      <c r="W95" s="31"/>
    </row>
    <row r="97" spans="2:8" x14ac:dyDescent="0.25">
      <c r="B97" s="101"/>
      <c r="C97" s="101"/>
      <c r="D97" s="101"/>
      <c r="E97" s="101"/>
      <c r="F97" s="101"/>
      <c r="G97" s="101"/>
      <c r="H97" s="101"/>
    </row>
  </sheetData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Pater R.P. de (Robert)</cp:lastModifiedBy>
  <cp:lastPrinted>2021-02-17T13:54:04Z</cp:lastPrinted>
  <dcterms:created xsi:type="dcterms:W3CDTF">2016-08-09T10:44:13Z</dcterms:created>
  <dcterms:modified xsi:type="dcterms:W3CDTF">2021-02-17T14:36:35Z</dcterms:modified>
</cp:coreProperties>
</file>