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ijferpublicaties werkgroep\HY 2020\10. Documenten cijfercheck\1. Tabellen website\Na check\"/>
    </mc:Choice>
  </mc:AlternateContent>
  <xr:revisionPtr revIDLastSave="0" documentId="13_ncr:1_{8F255F1A-6C1E-477D-AFB5-B280BBD6CFDE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Consolidated BS" sheetId="8" r:id="rId1"/>
    <sheet name="Consolidated IS" sheetId="2" r:id="rId2"/>
    <sheet name="Cons. stat. of CIE" sheetId="6" r:id="rId3"/>
    <sheet name="Segmented Balance Sheet" sheetId="3" r:id="rId4"/>
    <sheet name="Segmented IS" sheetId="7" r:id="rId5"/>
  </sheets>
  <definedNames>
    <definedName name="_xlnm.Print_Area" localSheetId="2">'Cons. stat. of CIE'!$A$1:$K$12</definedName>
    <definedName name="_xlnm.Print_Area" localSheetId="0">'Consolidated BS'!$A$1:$C$46</definedName>
    <definedName name="_xlnm.Print_Area" localSheetId="1">'Consolidated IS'!$A$1:$C$47</definedName>
    <definedName name="_xlnm.Print_Area" localSheetId="3">'Segmented Balance Sheet'!$A$1:$H$75</definedName>
    <definedName name="_xlnm.Print_Area" localSheetId="4">'Segmented IS'!$A$1:$H$95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3" l="1"/>
  <c r="C21" i="3"/>
  <c r="D21" i="3"/>
  <c r="E21" i="3"/>
  <c r="F21" i="3"/>
  <c r="G21" i="3"/>
  <c r="G17" i="3"/>
  <c r="F17" i="3"/>
  <c r="G14" i="6" l="1"/>
  <c r="F14" i="6"/>
  <c r="E14" i="6"/>
  <c r="D14" i="6"/>
  <c r="C14" i="6"/>
  <c r="B14" i="6"/>
  <c r="H20" i="6"/>
  <c r="K20" i="6" s="1"/>
  <c r="H21" i="6"/>
  <c r="K21" i="6" s="1"/>
  <c r="H22" i="6"/>
  <c r="K22" i="6" s="1"/>
  <c r="H19" i="6"/>
  <c r="K19" i="6" s="1"/>
  <c r="H4" i="3" l="1"/>
  <c r="H13" i="3"/>
  <c r="H15" i="3"/>
  <c r="C17" i="3"/>
  <c r="D35" i="3"/>
  <c r="C35" i="3"/>
  <c r="C37" i="3" s="1"/>
  <c r="H7" i="3"/>
  <c r="H23" i="3"/>
  <c r="H31" i="3"/>
  <c r="H27" i="3"/>
  <c r="H33" i="3"/>
  <c r="H29" i="3"/>
  <c r="H25" i="3"/>
  <c r="F35" i="3"/>
  <c r="G35" i="3"/>
  <c r="G37" i="3" s="1"/>
  <c r="H14" i="3"/>
  <c r="H16" i="3"/>
  <c r="H12" i="3"/>
  <c r="H26" i="3"/>
  <c r="H32" i="3"/>
  <c r="H28" i="3"/>
  <c r="H24" i="3"/>
  <c r="E35" i="3"/>
  <c r="H11" i="3"/>
  <c r="D17" i="3"/>
  <c r="H5" i="3"/>
  <c r="B35" i="3"/>
  <c r="B37" i="3" s="1"/>
  <c r="H19" i="3"/>
  <c r="H20" i="3"/>
  <c r="E17" i="3"/>
  <c r="H10" i="3"/>
  <c r="H9" i="3"/>
  <c r="C17" i="6"/>
  <c r="D17" i="6"/>
  <c r="E17" i="6"/>
  <c r="F17" i="6"/>
  <c r="G17" i="6"/>
  <c r="I17" i="6"/>
  <c r="J17" i="6"/>
  <c r="B17" i="6"/>
  <c r="H16" i="6"/>
  <c r="K16" i="6" s="1"/>
  <c r="H15" i="6"/>
  <c r="K15" i="6" s="1"/>
  <c r="J23" i="6"/>
  <c r="I23" i="6"/>
  <c r="G23" i="6"/>
  <c r="F23" i="6"/>
  <c r="E23" i="6"/>
  <c r="C23" i="6"/>
  <c r="B23" i="6"/>
  <c r="H17" i="3" l="1"/>
  <c r="E37" i="3"/>
  <c r="D37" i="3"/>
  <c r="B7" i="2"/>
  <c r="B9" i="2" s="1"/>
  <c r="B18" i="2" s="1"/>
  <c r="B22" i="2"/>
  <c r="H21" i="3"/>
  <c r="B16" i="8"/>
  <c r="B30" i="2"/>
  <c r="B24" i="8"/>
  <c r="B27" i="8" s="1"/>
  <c r="B30" i="8" s="1"/>
  <c r="D23" i="6"/>
  <c r="H23" i="6" s="1"/>
  <c r="K23" i="6" s="1"/>
  <c r="C30" i="2"/>
  <c r="C22" i="2"/>
  <c r="C7" i="2"/>
  <c r="C9" i="2" s="1"/>
  <c r="C6" i="6"/>
  <c r="C12" i="6" s="1"/>
  <c r="D6" i="6"/>
  <c r="D12" i="6" s="1"/>
  <c r="E6" i="6"/>
  <c r="E12" i="6" s="1"/>
  <c r="F6" i="6"/>
  <c r="F12" i="6" s="1"/>
  <c r="G6" i="6"/>
  <c r="G12" i="6" s="1"/>
  <c r="H6" i="6"/>
  <c r="H12" i="6" s="1"/>
  <c r="I6" i="6"/>
  <c r="I12" i="6" s="1"/>
  <c r="J6" i="6"/>
  <c r="J12" i="6" s="1"/>
  <c r="K6" i="6"/>
  <c r="B6" i="6"/>
  <c r="B12" i="6" s="1"/>
  <c r="H37" i="3" l="1"/>
  <c r="C35" i="2"/>
  <c r="C40" i="2" s="1"/>
  <c r="B32" i="2"/>
  <c r="B35" i="2" s="1"/>
  <c r="B40" i="2" s="1"/>
  <c r="B47" i="2" s="1"/>
  <c r="B45" i="2" s="1"/>
  <c r="B46" i="8"/>
</calcChain>
</file>

<file path=xl/sharedStrings.xml><?xml version="1.0" encoding="utf-8"?>
<sst xmlns="http://schemas.openxmlformats.org/spreadsheetml/2006/main" count="278" uniqueCount="117">
  <si>
    <t>Intangible assets</t>
  </si>
  <si>
    <t>Investment property</t>
  </si>
  <si>
    <t>Investments</t>
  </si>
  <si>
    <t>Investments on behalf of policyholders</t>
  </si>
  <si>
    <t>Loans and receivables</t>
  </si>
  <si>
    <t>Derivatives</t>
  </si>
  <si>
    <t>Deferred tax assets</t>
  </si>
  <si>
    <t>Reinsurance contracts</t>
  </si>
  <si>
    <t>Other assets</t>
  </si>
  <si>
    <t>Cash and cash equivalents</t>
  </si>
  <si>
    <t>Total assets</t>
  </si>
  <si>
    <t>Share capital</t>
  </si>
  <si>
    <t>Share premium reserve</t>
  </si>
  <si>
    <t>Actuarial gains and losses</t>
  </si>
  <si>
    <t>Retained earnings</t>
  </si>
  <si>
    <t>Other equity instruments</t>
  </si>
  <si>
    <t>Equity attributable to holders of equity instruments</t>
  </si>
  <si>
    <t>Non-controlling interests</t>
  </si>
  <si>
    <t>Total equity</t>
  </si>
  <si>
    <t>Subordinated liabilities</t>
  </si>
  <si>
    <t>Liabilities arising from insurance contracts</t>
  </si>
  <si>
    <t>Liabilities arising from insurance contracts on behalf of policyholders</t>
  </si>
  <si>
    <t>Employee benefits</t>
  </si>
  <si>
    <t>Provisions</t>
  </si>
  <si>
    <t>Borrowings</t>
  </si>
  <si>
    <t>Deferred tax liabilities</t>
  </si>
  <si>
    <t>Due to customers</t>
  </si>
  <si>
    <t>Due to banks</t>
  </si>
  <si>
    <t>Other liabilities</t>
  </si>
  <si>
    <t>Total liabilities</t>
  </si>
  <si>
    <t xml:space="preserve">Change in provision for unearned premiums </t>
  </si>
  <si>
    <t>Gross insurance premiums</t>
  </si>
  <si>
    <t>Reinsurance premiums</t>
  </si>
  <si>
    <t>Net insurance premiums</t>
  </si>
  <si>
    <t>Investment income</t>
  </si>
  <si>
    <t>Fair value gains and losses</t>
  </si>
  <si>
    <t>Result on investments on behalf of policyholders</t>
  </si>
  <si>
    <t>Fee and commission income</t>
  </si>
  <si>
    <t>Other income</t>
  </si>
  <si>
    <t>Total income</t>
  </si>
  <si>
    <t>Insurance claims and benefits</t>
  </si>
  <si>
    <t>Insurance claims and benefits recovered from reinsurers</t>
  </si>
  <si>
    <t>Net insurance claims and benefits</t>
  </si>
  <si>
    <t>Operating expenses</t>
  </si>
  <si>
    <t>Restructuring provision expenses</t>
  </si>
  <si>
    <t>Impairments</t>
  </si>
  <si>
    <t>Interest expense</t>
  </si>
  <si>
    <t>Other expenses</t>
  </si>
  <si>
    <t>Total expenses</t>
  </si>
  <si>
    <t>Income tax (expense) / gain</t>
  </si>
  <si>
    <t>Attributable to:</t>
  </si>
  <si>
    <t>- Holders of other equity instruments</t>
  </si>
  <si>
    <t>Non-life</t>
  </si>
  <si>
    <t>Life</t>
  </si>
  <si>
    <t>Distribution and Services</t>
  </si>
  <si>
    <t>Holding and Other</t>
  </si>
  <si>
    <t>Eliminations</t>
  </si>
  <si>
    <t>Total</t>
  </si>
  <si>
    <t xml:space="preserve">Equity attributable to holders of equity instruments </t>
  </si>
  <si>
    <t xml:space="preserve">Insurance claims and benefits </t>
  </si>
  <si>
    <t xml:space="preserve">Net insurance claims and benefits </t>
  </si>
  <si>
    <t>Commission expenses</t>
  </si>
  <si>
    <t>Equity attributable to shareholders</t>
  </si>
  <si>
    <t>Total other comprehensive income</t>
  </si>
  <si>
    <t>Total comprehensive income</t>
  </si>
  <si>
    <t>Dividend paid</t>
  </si>
  <si>
    <t>- Non-controlling interests</t>
  </si>
  <si>
    <t>Property and equipment</t>
  </si>
  <si>
    <t>Associates and joint ventures at equity method</t>
  </si>
  <si>
    <t>Treasury shares</t>
  </si>
  <si>
    <t>Total equity and liabilities</t>
  </si>
  <si>
    <t>- Shareholders of the parent</t>
  </si>
  <si>
    <t>Discretionary interest on other equity instruments</t>
  </si>
  <si>
    <t>Unrealised gains and losses</t>
  </si>
  <si>
    <t>Actuarial gains and losses (pension obligations)</t>
  </si>
  <si>
    <t>Non-controlling interest</t>
  </si>
  <si>
    <t>Consolidated Balance Sheet (before profit appropriation)</t>
  </si>
  <si>
    <t>(in € millions)</t>
  </si>
  <si>
    <t>Consolidated Income Statement</t>
  </si>
  <si>
    <t xml:space="preserve">
(in € millions)</t>
  </si>
  <si>
    <t>Consolidated Statement of Changes in equity</t>
  </si>
  <si>
    <t>Segmented Balance Sheet</t>
  </si>
  <si>
    <t>Segmented Income Statement</t>
  </si>
  <si>
    <t>Gross written premiums</t>
  </si>
  <si>
    <t>Assets held for sale</t>
  </si>
  <si>
    <t>Liabilities relating to assets held for sale</t>
  </si>
  <si>
    <t>Continuing operations</t>
  </si>
  <si>
    <t>Discontinued operations</t>
  </si>
  <si>
    <t>Liabilities related to assets held for sale</t>
  </si>
  <si>
    <t>Derivatives assets</t>
  </si>
  <si>
    <t>Derivatives liabilities</t>
  </si>
  <si>
    <t>Realised gains and losses</t>
  </si>
  <si>
    <t>At 1 January 2019</t>
  </si>
  <si>
    <t>Atributable to:</t>
  </si>
  <si>
    <t>- Shareholder of the parent</t>
  </si>
  <si>
    <t>Asset Management</t>
  </si>
  <si>
    <t>As at 31 December 2019
(in € millions)</t>
  </si>
  <si>
    <t>30 June 2020</t>
  </si>
  <si>
    <t>As at 30 June 2020
(in € millions)</t>
  </si>
  <si>
    <t>At 1 January 2020</t>
  </si>
  <si>
    <t>At 30 June 2020</t>
  </si>
  <si>
    <t>At 30 June 2019</t>
  </si>
  <si>
    <t>Other movements</t>
  </si>
  <si>
    <t>Net result</t>
  </si>
  <si>
    <t>HY 2020
(in € millions)</t>
  </si>
  <si>
    <t>HY 2019
(in € millions)</t>
  </si>
  <si>
    <t>HY 2020</t>
  </si>
  <si>
    <t>HY 2019</t>
  </si>
  <si>
    <t>1 Comparative figures for 2019 have been restated for a reclassification of rural property contracts from investment property to investments classified at fair value through profit or loss amounting to € 56 million as at 31 December 2019.</t>
  </si>
  <si>
    <t>Result after tax from discontinued operations</t>
  </si>
  <si>
    <t>Result for the year</t>
  </si>
  <si>
    <t>Result attributable to holders of equity instruments</t>
  </si>
  <si>
    <t>Share of result of associates and joint ventures</t>
  </si>
  <si>
    <t>Result before tax</t>
  </si>
  <si>
    <t>Result after tax from continuing operations</t>
  </si>
  <si>
    <t>Result from the continuing operations</t>
  </si>
  <si>
    <r>
      <t>31 December 2019 (restated)</t>
    </r>
    <r>
      <rPr>
        <b/>
        <vertAlign val="superscript"/>
        <sz val="10"/>
        <color theme="1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</si>
</sst>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3" formatCode="_ * #,##0.00_ ;_ * \-#,##0.00_ ;_ * &quot;-&quot;??_ ;_ @_ "/>
    <numFmt numFmtId="164" formatCode="_-* #,##0.00_-;_-* #,##0.00\-;_-* &quot;-&quot;??_-;_-@_-"/>
    <numFmt numFmtId="165" formatCode="_(#,##0_);\-#,##0;_(&quot;-&quot;_)"/>
    <numFmt numFmtId="166" formatCode="_-* #,##0_-;_-* #,##0\-;_-* &quot;-&quot;??_-;_-@_-"/>
    <numFmt numFmtId="167" formatCode="#,##0_ ;\-#,##0\ "/>
    <numFmt numFmtId="168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indexed="8"/>
      <name val="Arial"/>
      <family val="2"/>
    </font>
    <font>
      <b/>
      <vertAlign val="superscript"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7FFC4"/>
        <bgColor indexed="64"/>
      </patternFill>
    </fill>
    <fill>
      <patternFill patternType="solid">
        <fgColor rgb="FFEBEBEB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>
      <alignment horizontal="left" wrapText="1"/>
    </xf>
  </cellStyleXfs>
  <cellXfs count="135">
    <xf numFmtId="0" fontId="0" fillId="0" borderId="0" xfId="0"/>
    <xf numFmtId="0" fontId="2" fillId="0" borderId="0" xfId="1" applyFont="1" applyAlignment="1">
      <alignment wrapText="1"/>
    </xf>
    <xf numFmtId="0" fontId="2" fillId="0" borderId="0" xfId="1" applyFont="1" applyBorder="1" applyAlignment="1">
      <alignment horizontal="right" vertical="top"/>
    </xf>
    <xf numFmtId="165" fontId="2" fillId="0" borderId="0" xfId="1" applyNumberFormat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/>
    </xf>
    <xf numFmtId="0" fontId="5" fillId="0" borderId="0" xfId="1" applyFont="1" applyFill="1" applyBorder="1" applyAlignment="1">
      <alignment horizontal="left"/>
    </xf>
    <xf numFmtId="0" fontId="2" fillId="0" borderId="0" xfId="1" applyFont="1" applyFill="1" applyBorder="1" applyAlignment="1"/>
    <xf numFmtId="0" fontId="2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/>
    </xf>
    <xf numFmtId="0" fontId="8" fillId="0" borderId="0" xfId="1" applyFont="1" applyFill="1" applyBorder="1" applyAlignment="1"/>
    <xf numFmtId="0" fontId="2" fillId="0" borderId="0" xfId="1" applyFont="1" applyFill="1" applyBorder="1" applyAlignment="1">
      <alignment vertical="top"/>
    </xf>
    <xf numFmtId="166" fontId="2" fillId="0" borderId="0" xfId="2" applyNumberFormat="1" applyFont="1" applyFill="1" applyAlignment="1"/>
    <xf numFmtId="0" fontId="2" fillId="0" borderId="0" xfId="1" applyFont="1" applyFill="1" applyAlignment="1"/>
    <xf numFmtId="166" fontId="2" fillId="0" borderId="0" xfId="2" applyNumberFormat="1" applyFont="1" applyFill="1" applyBorder="1" applyAlignment="1"/>
    <xf numFmtId="167" fontId="4" fillId="0" borderId="0" xfId="2" applyNumberFormat="1" applyFont="1" applyFill="1" applyBorder="1" applyAlignment="1">
      <alignment horizontal="right"/>
    </xf>
    <xf numFmtId="165" fontId="4" fillId="0" borderId="0" xfId="1" applyNumberFormat="1" applyFont="1" applyFill="1" applyBorder="1" applyAlignment="1">
      <alignment horizontal="right" vertical="top" wrapText="1"/>
    </xf>
    <xf numFmtId="165" fontId="4" fillId="0" borderId="1" xfId="1" applyNumberFormat="1" applyFont="1" applyFill="1" applyBorder="1" applyAlignment="1">
      <alignment horizontal="right" vertical="top" wrapText="1"/>
    </xf>
    <xf numFmtId="0" fontId="2" fillId="0" borderId="0" xfId="4" applyFont="1" applyFill="1" applyBorder="1" applyAlignment="1">
      <alignment vertical="top" wrapText="1"/>
    </xf>
    <xf numFmtId="0" fontId="6" fillId="0" borderId="0" xfId="1" applyFont="1" applyFill="1" applyBorder="1" applyAlignment="1">
      <alignment wrapText="1"/>
    </xf>
    <xf numFmtId="0" fontId="2" fillId="0" borderId="0" xfId="1" applyFont="1" applyFill="1" applyBorder="1" applyAlignment="1">
      <alignment vertical="top" wrapText="1"/>
    </xf>
    <xf numFmtId="0" fontId="4" fillId="0" borderId="0" xfId="1" applyFont="1" applyFill="1" applyBorder="1" applyAlignment="1">
      <alignment vertical="top" wrapText="1"/>
    </xf>
    <xf numFmtId="0" fontId="5" fillId="0" borderId="0" xfId="1" applyFont="1" applyFill="1" applyBorder="1" applyAlignment="1">
      <alignment wrapText="1"/>
    </xf>
    <xf numFmtId="0" fontId="5" fillId="0" borderId="0" xfId="1" applyFont="1" applyBorder="1" applyAlignment="1">
      <alignment wrapText="1"/>
    </xf>
    <xf numFmtId="0" fontId="6" fillId="0" borderId="2" xfId="1" applyFont="1" applyFill="1" applyBorder="1" applyAlignment="1">
      <alignment horizontal="left"/>
    </xf>
    <xf numFmtId="49" fontId="2" fillId="0" borderId="3" xfId="1" applyNumberFormat="1" applyFont="1" applyFill="1" applyBorder="1" applyAlignment="1">
      <alignment horizontal="right" textRotation="90" wrapText="1"/>
    </xf>
    <xf numFmtId="165" fontId="4" fillId="0" borderId="4" xfId="1" applyNumberFormat="1" applyFont="1" applyFill="1" applyBorder="1" applyAlignment="1">
      <alignment horizontal="right" vertical="top" wrapText="1"/>
    </xf>
    <xf numFmtId="0" fontId="2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vertical="top"/>
    </xf>
    <xf numFmtId="167" fontId="4" fillId="2" borderId="0" xfId="2" applyNumberFormat="1" applyFont="1" applyFill="1" applyBorder="1" applyAlignment="1">
      <alignment horizontal="right"/>
    </xf>
    <xf numFmtId="0" fontId="2" fillId="0" borderId="0" xfId="1" applyFont="1" applyBorder="1" applyAlignment="1"/>
    <xf numFmtId="0" fontId="0" fillId="0" borderId="0" xfId="0"/>
    <xf numFmtId="165" fontId="0" fillId="0" borderId="0" xfId="0" applyNumberFormat="1"/>
    <xf numFmtId="165" fontId="4" fillId="0" borderId="0" xfId="2" applyNumberFormat="1" applyFont="1" applyFill="1" applyBorder="1" applyAlignment="1">
      <alignment horizontal="right" vertical="top" wrapText="1"/>
    </xf>
    <xf numFmtId="0" fontId="2" fillId="2" borderId="0" xfId="1" applyFont="1" applyFill="1" applyBorder="1" applyAlignment="1">
      <alignment horizontal="right" wrapText="1"/>
    </xf>
    <xf numFmtId="0" fontId="2" fillId="2" borderId="0" xfId="1" applyFont="1" applyFill="1" applyBorder="1" applyAlignment="1">
      <alignment horizontal="right" vertical="top"/>
    </xf>
    <xf numFmtId="0" fontId="2" fillId="2" borderId="0" xfId="1" applyFont="1" applyFill="1" applyBorder="1" applyAlignment="1"/>
    <xf numFmtId="0" fontId="4" fillId="2" borderId="0" xfId="1" applyFont="1" applyFill="1" applyBorder="1" applyAlignment="1">
      <alignment vertical="top"/>
    </xf>
    <xf numFmtId="0" fontId="2" fillId="0" borderId="2" xfId="1" applyFont="1" applyFill="1" applyBorder="1" applyAlignment="1">
      <alignment horizontal="right" textRotation="90" wrapText="1"/>
    </xf>
    <xf numFmtId="0" fontId="6" fillId="2" borderId="2" xfId="1" applyFont="1" applyFill="1" applyBorder="1" applyAlignment="1">
      <alignment horizontal="left"/>
    </xf>
    <xf numFmtId="49" fontId="8" fillId="0" borderId="3" xfId="1" applyNumberFormat="1" applyFont="1" applyFill="1" applyBorder="1" applyAlignment="1">
      <alignment horizontal="right" textRotation="90" wrapText="1"/>
    </xf>
    <xf numFmtId="0" fontId="9" fillId="0" borderId="0" xfId="0" applyFont="1"/>
    <xf numFmtId="0" fontId="0" fillId="0" borderId="0" xfId="0" applyFont="1"/>
    <xf numFmtId="0" fontId="9" fillId="3" borderId="0" xfId="0" applyFont="1" applyFill="1" applyBorder="1" applyAlignment="1">
      <alignment vertical="center"/>
    </xf>
    <xf numFmtId="0" fontId="0" fillId="3" borderId="0" xfId="0" applyFill="1" applyBorder="1"/>
    <xf numFmtId="168" fontId="2" fillId="4" borderId="0" xfId="3" applyNumberFormat="1" applyFont="1" applyFill="1" applyBorder="1" applyAlignment="1">
      <alignment horizontal="right"/>
    </xf>
    <xf numFmtId="168" fontId="2" fillId="2" borderId="0" xfId="3" applyNumberFormat="1" applyFont="1" applyFill="1" applyBorder="1" applyAlignment="1">
      <alignment horizontal="right"/>
    </xf>
    <xf numFmtId="168" fontId="4" fillId="4" borderId="1" xfId="3" applyNumberFormat="1" applyFont="1" applyFill="1" applyBorder="1" applyAlignment="1">
      <alignment horizontal="right"/>
    </xf>
    <xf numFmtId="168" fontId="4" fillId="2" borderId="1" xfId="3" applyNumberFormat="1" applyFont="1" applyFill="1" applyBorder="1" applyAlignment="1">
      <alignment horizontal="right"/>
    </xf>
    <xf numFmtId="168" fontId="2" fillId="4" borderId="0" xfId="3" applyNumberFormat="1" applyFont="1" applyFill="1" applyBorder="1" applyAlignment="1"/>
    <xf numFmtId="168" fontId="4" fillId="4" borderId="2" xfId="3" applyNumberFormat="1" applyFont="1" applyFill="1" applyBorder="1" applyAlignment="1">
      <alignment horizontal="right"/>
    </xf>
    <xf numFmtId="168" fontId="4" fillId="2" borderId="2" xfId="3" applyNumberFormat="1" applyFont="1" applyFill="1" applyBorder="1" applyAlignment="1">
      <alignment horizontal="right"/>
    </xf>
    <xf numFmtId="168" fontId="4" fillId="2" borderId="0" xfId="3" applyNumberFormat="1" applyFont="1" applyFill="1" applyBorder="1" applyAlignment="1">
      <alignment horizontal="right"/>
    </xf>
    <xf numFmtId="0" fontId="8" fillId="3" borderId="0" xfId="1" applyFont="1" applyFill="1" applyBorder="1" applyAlignment="1">
      <alignment vertical="center"/>
    </xf>
    <xf numFmtId="166" fontId="2" fillId="3" borderId="0" xfId="2" applyNumberFormat="1" applyFont="1" applyFill="1" applyBorder="1" applyAlignment="1">
      <alignment vertical="center"/>
    </xf>
    <xf numFmtId="0" fontId="2" fillId="3" borderId="0" xfId="1" applyFont="1" applyFill="1" applyBorder="1" applyAlignment="1">
      <alignment vertical="center"/>
    </xf>
    <xf numFmtId="0" fontId="2" fillId="4" borderId="0" xfId="1" applyFont="1" applyFill="1" applyBorder="1" applyAlignment="1">
      <alignment horizontal="right"/>
    </xf>
    <xf numFmtId="3" fontId="2" fillId="0" borderId="0" xfId="1" applyNumberFormat="1" applyFont="1" applyFill="1" applyBorder="1" applyAlignment="1"/>
    <xf numFmtId="0" fontId="2" fillId="0" borderId="0" xfId="1" quotePrefix="1" applyFont="1" applyFill="1" applyBorder="1" applyAlignment="1"/>
    <xf numFmtId="165" fontId="2" fillId="4" borderId="0" xfId="1" applyNumberFormat="1" applyFont="1" applyFill="1" applyBorder="1" applyAlignment="1">
      <alignment horizontal="right" vertical="top" wrapText="1"/>
    </xf>
    <xf numFmtId="165" fontId="4" fillId="4" borderId="1" xfId="1" applyNumberFormat="1" applyFont="1" applyFill="1" applyBorder="1" applyAlignment="1">
      <alignment horizontal="right" vertical="top" wrapText="1"/>
    </xf>
    <xf numFmtId="165" fontId="4" fillId="4" borderId="4" xfId="1" applyNumberFormat="1" applyFont="1" applyFill="1" applyBorder="1" applyAlignment="1">
      <alignment horizontal="right" vertical="top" wrapText="1"/>
    </xf>
    <xf numFmtId="0" fontId="8" fillId="3" borderId="0" xfId="1" applyFont="1" applyFill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 applyAlignment="1"/>
    <xf numFmtId="0" fontId="2" fillId="4" borderId="0" xfId="1" applyFont="1" applyFill="1" applyBorder="1" applyAlignment="1">
      <alignment horizontal="right" vertical="top"/>
    </xf>
    <xf numFmtId="0" fontId="4" fillId="3" borderId="0" xfId="1" applyFont="1" applyFill="1" applyAlignment="1">
      <alignment vertical="center"/>
    </xf>
    <xf numFmtId="3" fontId="2" fillId="3" borderId="0" xfId="1" applyNumberFormat="1" applyFont="1" applyFill="1" applyBorder="1" applyAlignment="1">
      <alignment horizontal="right" vertical="top"/>
    </xf>
    <xf numFmtId="0" fontId="2" fillId="4" borderId="0" xfId="1" applyFont="1" applyFill="1" applyBorder="1" applyAlignment="1">
      <alignment horizontal="right" wrapText="1"/>
    </xf>
    <xf numFmtId="165" fontId="2" fillId="4" borderId="0" xfId="2" applyNumberFormat="1" applyFont="1" applyFill="1" applyBorder="1" applyAlignment="1">
      <alignment horizontal="right" vertical="top" wrapText="1"/>
    </xf>
    <xf numFmtId="0" fontId="8" fillId="0" borderId="0" xfId="1" applyFont="1" applyFill="1" applyBorder="1" applyAlignment="1">
      <alignment vertical="center" wrapText="1"/>
    </xf>
    <xf numFmtId="168" fontId="4" fillId="4" borderId="0" xfId="3" applyNumberFormat="1" applyFont="1" applyFill="1" applyBorder="1" applyAlignment="1">
      <alignment horizontal="right"/>
    </xf>
    <xf numFmtId="0" fontId="3" fillId="0" borderId="0" xfId="1" applyFont="1" applyFill="1" applyBorder="1" applyAlignment="1">
      <alignment vertical="top"/>
    </xf>
    <xf numFmtId="0" fontId="8" fillId="0" borderId="0" xfId="1" applyFont="1" applyFill="1" applyBorder="1" applyAlignment="1">
      <alignment vertical="top"/>
    </xf>
    <xf numFmtId="0" fontId="2" fillId="2" borderId="0" xfId="1" applyFont="1" applyFill="1" applyBorder="1" applyAlignment="1">
      <alignment horizontal="center"/>
    </xf>
    <xf numFmtId="168" fontId="0" fillId="0" borderId="0" xfId="0" applyNumberFormat="1"/>
    <xf numFmtId="165" fontId="2" fillId="2" borderId="0" xfId="1" applyNumberFormat="1" applyFont="1" applyFill="1" applyBorder="1" applyAlignment="1">
      <alignment horizontal="center"/>
    </xf>
    <xf numFmtId="165" fontId="8" fillId="0" borderId="0" xfId="1" applyNumberFormat="1" applyFont="1" applyFill="1" applyBorder="1" applyAlignment="1">
      <alignment horizontal="right" vertical="top" wrapText="1"/>
    </xf>
    <xf numFmtId="168" fontId="8" fillId="4" borderId="0" xfId="3" applyNumberFormat="1" applyFont="1" applyFill="1" applyBorder="1" applyAlignment="1"/>
    <xf numFmtId="168" fontId="2" fillId="4" borderId="2" xfId="3" applyNumberFormat="1" applyFont="1" applyFill="1" applyBorder="1" applyAlignment="1">
      <alignment horizontal="right"/>
    </xf>
    <xf numFmtId="168" fontId="2" fillId="4" borderId="0" xfId="3" applyNumberFormat="1" applyFont="1" applyFill="1" applyBorder="1" applyAlignment="1">
      <alignment horizontal="right" vertical="top" wrapText="1"/>
    </xf>
    <xf numFmtId="0" fontId="0" fillId="0" borderId="0" xfId="0" applyNumberFormat="1"/>
    <xf numFmtId="165" fontId="8" fillId="4" borderId="0" xfId="1" applyNumberFormat="1" applyFont="1" applyFill="1" applyBorder="1" applyAlignment="1">
      <alignment horizontal="right" vertical="top" wrapText="1"/>
    </xf>
    <xf numFmtId="0" fontId="4" fillId="0" borderId="2" xfId="1" applyFont="1" applyFill="1" applyBorder="1" applyAlignment="1">
      <alignment vertical="top" wrapText="1"/>
    </xf>
    <xf numFmtId="167" fontId="2" fillId="4" borderId="1" xfId="3" applyNumberFormat="1" applyFont="1" applyFill="1" applyBorder="1" applyAlignment="1">
      <alignment horizontal="right"/>
    </xf>
    <xf numFmtId="168" fontId="8" fillId="4" borderId="0" xfId="3" applyNumberFormat="1" applyFont="1" applyFill="1" applyBorder="1" applyAlignment="1">
      <alignment horizontal="right"/>
    </xf>
    <xf numFmtId="168" fontId="3" fillId="4" borderId="0" xfId="3" applyNumberFormat="1" applyFont="1" applyFill="1" applyBorder="1" applyAlignment="1">
      <alignment horizontal="right"/>
    </xf>
    <xf numFmtId="168" fontId="3" fillId="0" borderId="0" xfId="3" applyNumberFormat="1" applyFont="1" applyFill="1" applyBorder="1" applyAlignment="1">
      <alignment horizontal="right"/>
    </xf>
    <xf numFmtId="0" fontId="2" fillId="2" borderId="0" xfId="1" quotePrefix="1" applyFont="1" applyFill="1" applyBorder="1" applyAlignment="1">
      <alignment vertical="top"/>
    </xf>
    <xf numFmtId="0" fontId="2" fillId="2" borderId="0" xfId="1" applyFont="1" applyFill="1" applyBorder="1" applyAlignment="1">
      <alignment vertical="top"/>
    </xf>
    <xf numFmtId="165" fontId="0" fillId="0" borderId="0" xfId="0" applyNumberFormat="1" applyFont="1"/>
    <xf numFmtId="3" fontId="2" fillId="4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vertical="center" wrapText="1"/>
    </xf>
    <xf numFmtId="41" fontId="2" fillId="4" borderId="0" xfId="2" applyNumberFormat="1" applyFont="1" applyFill="1" applyBorder="1" applyAlignment="1">
      <alignment horizontal="right" vertical="top" wrapText="1"/>
    </xf>
    <xf numFmtId="41" fontId="4" fillId="4" borderId="1" xfId="2" applyNumberFormat="1" applyFont="1" applyFill="1" applyBorder="1" applyAlignment="1">
      <alignment horizontal="right" vertical="top" wrapText="1"/>
    </xf>
    <xf numFmtId="41" fontId="4" fillId="4" borderId="0" xfId="2" applyNumberFormat="1" applyFont="1" applyFill="1" applyBorder="1" applyAlignment="1">
      <alignment horizontal="right" vertical="top" wrapText="1"/>
    </xf>
    <xf numFmtId="41" fontId="8" fillId="4" borderId="1" xfId="2" applyNumberFormat="1" applyFont="1" applyFill="1" applyBorder="1" applyAlignment="1">
      <alignment horizontal="right" vertical="top" wrapText="1"/>
    </xf>
    <xf numFmtId="41" fontId="8" fillId="4" borderId="0" xfId="2" applyNumberFormat="1" applyFont="1" applyFill="1" applyBorder="1" applyAlignment="1">
      <alignment horizontal="right" vertical="top" wrapText="1"/>
    </xf>
    <xf numFmtId="41" fontId="2" fillId="2" borderId="0" xfId="2" applyNumberFormat="1" applyFont="1" applyFill="1" applyBorder="1" applyAlignment="1">
      <alignment horizontal="right" vertical="top" wrapText="1"/>
    </xf>
    <xf numFmtId="41" fontId="4" fillId="2" borderId="1" xfId="2" applyNumberFormat="1" applyFont="1" applyFill="1" applyBorder="1" applyAlignment="1">
      <alignment horizontal="right" vertical="top" wrapText="1"/>
    </xf>
    <xf numFmtId="41" fontId="2" fillId="0" borderId="0" xfId="2" applyNumberFormat="1" applyFont="1" applyFill="1" applyBorder="1" applyAlignment="1">
      <alignment horizontal="right" vertical="top" wrapText="1"/>
    </xf>
    <xf numFmtId="41" fontId="4" fillId="0" borderId="1" xfId="2" applyNumberFormat="1" applyFont="1" applyFill="1" applyBorder="1" applyAlignment="1">
      <alignment horizontal="right" vertical="top" wrapText="1"/>
    </xf>
    <xf numFmtId="41" fontId="2" fillId="0" borderId="2" xfId="2" applyNumberFormat="1" applyFont="1" applyFill="1" applyBorder="1" applyAlignment="1">
      <alignment horizontal="right" vertical="top" wrapText="1"/>
    </xf>
    <xf numFmtId="41" fontId="8" fillId="0" borderId="0" xfId="2" applyNumberFormat="1" applyFont="1" applyFill="1" applyBorder="1" applyAlignment="1">
      <alignment horizontal="right" vertical="top" wrapText="1"/>
    </xf>
    <xf numFmtId="41" fontId="4" fillId="2" borderId="0" xfId="2" applyNumberFormat="1" applyFont="1" applyFill="1" applyBorder="1" applyAlignment="1">
      <alignment horizontal="right" vertical="top" wrapText="1"/>
    </xf>
    <xf numFmtId="41" fontId="0" fillId="0" borderId="0" xfId="0" applyNumberFormat="1"/>
    <xf numFmtId="168" fontId="2" fillId="2" borderId="0" xfId="3" applyNumberFormat="1" applyFont="1" applyFill="1" applyBorder="1" applyAlignment="1"/>
    <xf numFmtId="165" fontId="2" fillId="2" borderId="0" xfId="1" applyNumberFormat="1" applyFont="1" applyFill="1" applyBorder="1" applyAlignment="1">
      <alignment horizontal="right" vertical="top" wrapText="1"/>
    </xf>
    <xf numFmtId="165" fontId="4" fillId="2" borderId="1" xfId="1" applyNumberFormat="1" applyFont="1" applyFill="1" applyBorder="1" applyAlignment="1">
      <alignment horizontal="right" vertical="top" wrapText="1"/>
    </xf>
    <xf numFmtId="167" fontId="0" fillId="0" borderId="0" xfId="0" applyNumberFormat="1"/>
    <xf numFmtId="165" fontId="0" fillId="0" borderId="0" xfId="0" applyNumberFormat="1" applyAlignment="1">
      <alignment horizontal="left"/>
    </xf>
    <xf numFmtId="168" fontId="2" fillId="2" borderId="2" xfId="3" applyNumberFormat="1" applyFont="1" applyFill="1" applyBorder="1" applyAlignment="1">
      <alignment horizontal="right"/>
    </xf>
    <xf numFmtId="41" fontId="4" fillId="4" borderId="2" xfId="2" applyNumberFormat="1" applyFont="1" applyFill="1" applyBorder="1" applyAlignment="1">
      <alignment horizontal="right" vertical="top" wrapText="1"/>
    </xf>
    <xf numFmtId="41" fontId="2" fillId="4" borderId="2" xfId="2" applyNumberFormat="1" applyFont="1" applyFill="1" applyBorder="1" applyAlignment="1">
      <alignment horizontal="right" vertical="top" wrapText="1"/>
    </xf>
    <xf numFmtId="41" fontId="4" fillId="2" borderId="2" xfId="2" applyNumberFormat="1" applyFont="1" applyFill="1" applyBorder="1" applyAlignment="1">
      <alignment horizontal="right" vertical="top" wrapText="1"/>
    </xf>
    <xf numFmtId="168" fontId="2" fillId="4" borderId="2" xfId="3" applyNumberFormat="1" applyFont="1" applyFill="1" applyBorder="1" applyAlignment="1"/>
    <xf numFmtId="168" fontId="2" fillId="2" borderId="2" xfId="3" applyNumberFormat="1" applyFont="1" applyFill="1" applyBorder="1" applyAlignment="1"/>
    <xf numFmtId="167" fontId="2" fillId="2" borderId="1" xfId="3" applyNumberFormat="1" applyFont="1" applyFill="1" applyBorder="1" applyAlignment="1">
      <alignment horizontal="right"/>
    </xf>
    <xf numFmtId="168" fontId="8" fillId="2" borderId="0" xfId="3" applyNumberFormat="1" applyFont="1" applyFill="1" applyBorder="1" applyAlignment="1"/>
    <xf numFmtId="168" fontId="2" fillId="2" borderId="0" xfId="3" applyNumberFormat="1" applyFont="1" applyFill="1" applyBorder="1" applyAlignment="1">
      <alignment horizontal="right" vertical="top" wrapText="1"/>
    </xf>
    <xf numFmtId="0" fontId="0" fillId="2" borderId="0" xfId="0" applyFill="1"/>
    <xf numFmtId="165" fontId="4" fillId="2" borderId="4" xfId="1" applyNumberFormat="1" applyFont="1" applyFill="1" applyBorder="1" applyAlignment="1">
      <alignment horizontal="right" vertical="top" wrapText="1"/>
    </xf>
    <xf numFmtId="165" fontId="3" fillId="0" borderId="0" xfId="1" applyNumberFormat="1" applyFont="1" applyFill="1" applyBorder="1" applyAlignment="1">
      <alignment horizontal="right" vertical="top" wrapText="1"/>
    </xf>
    <xf numFmtId="0" fontId="6" fillId="2" borderId="0" xfId="1" applyFont="1" applyFill="1" applyBorder="1" applyAlignment="1">
      <alignment horizontal="left"/>
    </xf>
    <xf numFmtId="0" fontId="8" fillId="0" borderId="2" xfId="1" applyFont="1" applyFill="1" applyBorder="1" applyAlignment="1">
      <alignment vertical="center" wrapText="1"/>
    </xf>
    <xf numFmtId="14" fontId="8" fillId="0" borderId="0" xfId="1" quotePrefix="1" applyNumberFormat="1" applyFont="1" applyFill="1" applyBorder="1" applyAlignment="1">
      <alignment horizontal="right" wrapText="1"/>
    </xf>
    <xf numFmtId="0" fontId="8" fillId="0" borderId="2" xfId="1" applyFont="1" applyFill="1" applyBorder="1" applyAlignment="1">
      <alignment horizontal="right" wrapText="1"/>
    </xf>
    <xf numFmtId="0" fontId="8" fillId="2" borderId="2" xfId="1" applyFont="1" applyFill="1" applyBorder="1" applyAlignment="1">
      <alignment horizontal="right" wrapText="1"/>
    </xf>
    <xf numFmtId="41" fontId="2" fillId="4" borderId="0" xfId="1" applyNumberFormat="1" applyFont="1" applyFill="1" applyBorder="1" applyAlignment="1">
      <alignment horizontal="right" vertical="top"/>
    </xf>
    <xf numFmtId="41" fontId="4" fillId="4" borderId="1" xfId="1" applyNumberFormat="1" applyFont="1" applyFill="1" applyBorder="1" applyAlignment="1">
      <alignment horizontal="right" vertical="top" wrapText="1"/>
    </xf>
    <xf numFmtId="41" fontId="0" fillId="4" borderId="0" xfId="0" applyNumberFormat="1" applyFill="1"/>
    <xf numFmtId="41" fontId="2" fillId="4" borderId="0" xfId="1" applyNumberFormat="1" applyFont="1" applyFill="1" applyBorder="1" applyAlignment="1">
      <alignment horizontal="right" vertical="top" wrapText="1"/>
    </xf>
    <xf numFmtId="41" fontId="4" fillId="4" borderId="4" xfId="1" applyNumberFormat="1" applyFont="1" applyFill="1" applyBorder="1" applyAlignment="1">
      <alignment horizontal="right" vertical="top" wrapText="1"/>
    </xf>
    <xf numFmtId="41" fontId="8" fillId="0" borderId="0" xfId="1" applyNumberFormat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left" wrapText="1"/>
    </xf>
  </cellXfs>
  <cellStyles count="5">
    <cellStyle name="Komma" xfId="3" builtinId="3"/>
    <cellStyle name="Komma 2" xfId="2" xr:uid="{00000000-0005-0000-0000-000001000000}"/>
    <cellStyle name="Normal" xfId="1" xr:uid="{00000000-0005-0000-0000-000002000000}"/>
    <cellStyle name="Standaard" xfId="0" builtinId="0"/>
    <cellStyle name="Standaard_Tabellen jaarrekening 2010 v13_met retrievekoppelingen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43039-87B0-44D5-9DB0-FC70BC6AEE31}">
  <sheetPr>
    <pageSetUpPr fitToPage="1"/>
  </sheetPr>
  <dimension ref="A1:G49"/>
  <sheetViews>
    <sheetView showGridLines="0" topLeftCell="A18" zoomScale="85" zoomScaleNormal="85" workbookViewId="0">
      <selection activeCell="A25" sqref="A25"/>
    </sheetView>
  </sheetViews>
  <sheetFormatPr defaultColWidth="8.85546875" defaultRowHeight="15" x14ac:dyDescent="0.25"/>
  <cols>
    <col min="1" max="1" width="74.7109375" style="12" customWidth="1"/>
    <col min="2" max="2" width="16.7109375" style="11" customWidth="1"/>
    <col min="3" max="3" width="16.7109375" style="12" customWidth="1"/>
    <col min="4" max="4" width="8.85546875" style="31"/>
    <col min="5" max="5" width="48.5703125" style="31" bestFit="1" customWidth="1"/>
    <col min="6" max="6" width="8.85546875" style="31"/>
    <col min="7" max="7" width="0" style="31" hidden="1" customWidth="1"/>
    <col min="8" max="16384" width="8.85546875" style="31"/>
  </cols>
  <sheetData>
    <row r="1" spans="1:7" x14ac:dyDescent="0.25">
      <c r="A1" s="43" t="s">
        <v>76</v>
      </c>
      <c r="B1" s="44"/>
      <c r="C1" s="44"/>
      <c r="G1" s="31">
        <v>1000000</v>
      </c>
    </row>
    <row r="2" spans="1:7" ht="27.75" x14ac:dyDescent="0.25">
      <c r="A2" s="124" t="s">
        <v>77</v>
      </c>
      <c r="B2" s="125" t="s">
        <v>97</v>
      </c>
      <c r="C2" s="125" t="s">
        <v>116</v>
      </c>
    </row>
    <row r="3" spans="1:7" x14ac:dyDescent="0.25">
      <c r="A3" s="30" t="s">
        <v>0</v>
      </c>
      <c r="B3" s="84">
        <v>379.17516970999998</v>
      </c>
      <c r="C3" s="117">
        <v>466</v>
      </c>
      <c r="E3" s="109"/>
      <c r="F3" s="75"/>
    </row>
    <row r="4" spans="1:7" x14ac:dyDescent="0.25">
      <c r="A4" s="5" t="s">
        <v>67</v>
      </c>
      <c r="B4" s="45">
        <v>188.60880493000002</v>
      </c>
      <c r="C4" s="46">
        <v>189</v>
      </c>
      <c r="E4" s="109"/>
      <c r="F4" s="75"/>
    </row>
    <row r="5" spans="1:7" x14ac:dyDescent="0.25">
      <c r="A5" s="5" t="s">
        <v>1</v>
      </c>
      <c r="B5" s="45">
        <v>1966</v>
      </c>
      <c r="C5" s="46">
        <v>1940</v>
      </c>
      <c r="E5" s="109"/>
      <c r="F5" s="75"/>
      <c r="G5" s="75"/>
    </row>
    <row r="6" spans="1:7" x14ac:dyDescent="0.25">
      <c r="A6" s="6" t="s">
        <v>68</v>
      </c>
      <c r="B6" s="45">
        <v>98.777488430000005</v>
      </c>
      <c r="C6" s="46">
        <v>99</v>
      </c>
      <c r="E6" s="109"/>
      <c r="F6" s="75"/>
      <c r="G6" s="75"/>
    </row>
    <row r="7" spans="1:7" x14ac:dyDescent="0.25">
      <c r="A7" s="6" t="s">
        <v>2</v>
      </c>
      <c r="B7" s="45">
        <v>36382</v>
      </c>
      <c r="C7" s="46">
        <v>24707</v>
      </c>
      <c r="E7" s="109"/>
      <c r="F7" s="75"/>
      <c r="G7" s="75"/>
    </row>
    <row r="8" spans="1:7" x14ac:dyDescent="0.25">
      <c r="A8" s="7" t="s">
        <v>3</v>
      </c>
      <c r="B8" s="45">
        <v>9304.5149020900008</v>
      </c>
      <c r="C8" s="46">
        <v>9571</v>
      </c>
      <c r="E8" s="109"/>
      <c r="F8" s="75"/>
      <c r="G8" s="75"/>
    </row>
    <row r="9" spans="1:7" x14ac:dyDescent="0.25">
      <c r="A9" s="7" t="s">
        <v>4</v>
      </c>
      <c r="B9" s="45">
        <v>14371.240303609999</v>
      </c>
      <c r="C9" s="46">
        <v>12332</v>
      </c>
      <c r="E9" s="109"/>
      <c r="F9" s="75"/>
      <c r="G9" s="75"/>
    </row>
    <row r="10" spans="1:7" x14ac:dyDescent="0.25">
      <c r="A10" s="7" t="s">
        <v>89</v>
      </c>
      <c r="B10" s="45">
        <v>8917.6645926900001</v>
      </c>
      <c r="C10" s="46">
        <v>5959</v>
      </c>
      <c r="E10" s="109"/>
      <c r="F10" s="75"/>
      <c r="G10" s="75"/>
    </row>
    <row r="11" spans="1:7" x14ac:dyDescent="0.25">
      <c r="A11" s="7" t="s">
        <v>6</v>
      </c>
      <c r="B11" s="45">
        <v>109.10272974999999</v>
      </c>
      <c r="C11" s="46">
        <v>197</v>
      </c>
      <c r="E11" s="109"/>
      <c r="F11" s="75"/>
      <c r="G11" s="75"/>
    </row>
    <row r="12" spans="1:7" x14ac:dyDescent="0.25">
      <c r="A12" s="5" t="s">
        <v>7</v>
      </c>
      <c r="B12" s="45">
        <v>529.86451299999999</v>
      </c>
      <c r="C12" s="46">
        <v>571</v>
      </c>
      <c r="E12" s="109"/>
      <c r="F12" s="75"/>
      <c r="G12" s="75"/>
    </row>
    <row r="13" spans="1:7" x14ac:dyDescent="0.25">
      <c r="A13" s="5" t="s">
        <v>8</v>
      </c>
      <c r="B13" s="45">
        <v>667.15588209999999</v>
      </c>
      <c r="C13" s="46">
        <v>722</v>
      </c>
      <c r="E13" s="109"/>
      <c r="F13" s="75"/>
      <c r="G13" s="75"/>
    </row>
    <row r="14" spans="1:7" x14ac:dyDescent="0.25">
      <c r="A14" s="5" t="s">
        <v>9</v>
      </c>
      <c r="B14" s="45">
        <v>2823.9819991199997</v>
      </c>
      <c r="C14" s="46">
        <v>2905</v>
      </c>
      <c r="E14" s="109"/>
      <c r="F14" s="75"/>
      <c r="G14" s="75"/>
    </row>
    <row r="15" spans="1:7" x14ac:dyDescent="0.25">
      <c r="A15" s="5" t="s">
        <v>84</v>
      </c>
      <c r="B15" s="45">
        <v>31.013324000000001</v>
      </c>
      <c r="C15" s="46">
        <v>61</v>
      </c>
      <c r="E15" s="109"/>
      <c r="F15" s="75"/>
      <c r="G15" s="75"/>
    </row>
    <row r="16" spans="1:7" x14ac:dyDescent="0.25">
      <c r="A16" s="8" t="s">
        <v>10</v>
      </c>
      <c r="B16" s="47">
        <f>SUM(B3:B15)</f>
        <v>75769.099709429996</v>
      </c>
      <c r="C16" s="48">
        <v>69721</v>
      </c>
      <c r="E16" s="109"/>
      <c r="F16" s="75"/>
      <c r="G16" s="75"/>
    </row>
    <row r="17" spans="1:7" x14ac:dyDescent="0.25">
      <c r="A17" s="8"/>
      <c r="B17" s="49"/>
      <c r="C17" s="106"/>
      <c r="E17" s="109"/>
      <c r="F17" s="75"/>
      <c r="G17" s="75"/>
    </row>
    <row r="18" spans="1:7" x14ac:dyDescent="0.25">
      <c r="A18" s="5" t="s">
        <v>11</v>
      </c>
      <c r="B18" s="45">
        <v>22.56</v>
      </c>
      <c r="C18" s="46">
        <v>23</v>
      </c>
      <c r="E18" s="109"/>
      <c r="F18" s="75"/>
      <c r="G18" s="75"/>
    </row>
    <row r="19" spans="1:7" x14ac:dyDescent="0.25">
      <c r="A19" s="5" t="s">
        <v>12</v>
      </c>
      <c r="B19" s="45">
        <v>976.04241709000007</v>
      </c>
      <c r="C19" s="46">
        <v>976</v>
      </c>
      <c r="E19" s="109"/>
      <c r="F19" s="75"/>
      <c r="G19" s="75"/>
    </row>
    <row r="20" spans="1:7" x14ac:dyDescent="0.25">
      <c r="A20" s="5" t="s">
        <v>73</v>
      </c>
      <c r="B20" s="45">
        <v>893.59089955999991</v>
      </c>
      <c r="C20" s="46">
        <v>937</v>
      </c>
      <c r="E20" s="109"/>
      <c r="F20" s="75"/>
      <c r="G20" s="75"/>
    </row>
    <row r="21" spans="1:7" x14ac:dyDescent="0.25">
      <c r="A21" s="5" t="s">
        <v>13</v>
      </c>
      <c r="B21" s="45">
        <v>-925.186691</v>
      </c>
      <c r="C21" s="46">
        <v>-1016</v>
      </c>
      <c r="E21" s="109"/>
      <c r="F21" s="75"/>
      <c r="G21" s="75"/>
    </row>
    <row r="22" spans="1:7" x14ac:dyDescent="0.25">
      <c r="A22" s="5" t="s">
        <v>14</v>
      </c>
      <c r="B22" s="45">
        <v>4393.9777072899997</v>
      </c>
      <c r="C22" s="46">
        <v>4179</v>
      </c>
      <c r="E22" s="109"/>
      <c r="F22" s="75"/>
      <c r="G22" s="75"/>
    </row>
    <row r="23" spans="1:7" x14ac:dyDescent="0.25">
      <c r="A23" s="5" t="s">
        <v>69</v>
      </c>
      <c r="B23" s="79">
        <v>-57.496139649999996</v>
      </c>
      <c r="C23" s="111">
        <v>-9</v>
      </c>
      <c r="E23" s="109"/>
      <c r="F23" s="75"/>
      <c r="G23" s="75"/>
    </row>
    <row r="24" spans="1:7" x14ac:dyDescent="0.25">
      <c r="A24" s="8" t="s">
        <v>62</v>
      </c>
      <c r="B24" s="78">
        <f>SUM(B18:B23)</f>
        <v>5303.4881932899989</v>
      </c>
      <c r="C24" s="118">
        <v>5089</v>
      </c>
      <c r="E24" s="109"/>
      <c r="F24" s="75"/>
      <c r="G24" s="75"/>
    </row>
    <row r="25" spans="1:7" x14ac:dyDescent="0.25">
      <c r="A25" s="8"/>
      <c r="B25" s="49"/>
      <c r="C25" s="106"/>
      <c r="E25" s="109"/>
      <c r="F25" s="75"/>
      <c r="G25" s="75"/>
    </row>
    <row r="26" spans="1:7" x14ac:dyDescent="0.25">
      <c r="A26" s="5" t="s">
        <v>15</v>
      </c>
      <c r="B26" s="49">
        <v>1003.81</v>
      </c>
      <c r="C26" s="106">
        <v>1004</v>
      </c>
      <c r="E26" s="109"/>
      <c r="F26" s="75"/>
      <c r="G26" s="75"/>
    </row>
    <row r="27" spans="1:7" x14ac:dyDescent="0.25">
      <c r="A27" s="8" t="s">
        <v>16</v>
      </c>
      <c r="B27" s="47">
        <f>B24+B26</f>
        <v>6307.2981932899984</v>
      </c>
      <c r="C27" s="48">
        <v>6093</v>
      </c>
      <c r="E27" s="109"/>
      <c r="F27" s="75"/>
      <c r="G27" s="75"/>
    </row>
    <row r="28" spans="1:7" x14ac:dyDescent="0.25">
      <c r="A28" s="8"/>
      <c r="B28" s="49"/>
      <c r="C28" s="106"/>
      <c r="E28" s="109"/>
      <c r="F28" s="75"/>
      <c r="G28" s="75"/>
    </row>
    <row r="29" spans="1:7" x14ac:dyDescent="0.25">
      <c r="A29" s="5" t="s">
        <v>17</v>
      </c>
      <c r="B29" s="80">
        <v>2.1467690799999999</v>
      </c>
      <c r="C29" s="119">
        <v>0</v>
      </c>
      <c r="E29" s="109"/>
      <c r="F29" s="75"/>
      <c r="G29" s="75"/>
    </row>
    <row r="30" spans="1:7" x14ac:dyDescent="0.25">
      <c r="A30" s="8" t="s">
        <v>18</v>
      </c>
      <c r="B30" s="47">
        <f>B27+B29</f>
        <v>6309.4449623699984</v>
      </c>
      <c r="C30" s="48">
        <v>6093</v>
      </c>
      <c r="E30" s="109"/>
      <c r="F30" s="75"/>
      <c r="G30" s="75"/>
    </row>
    <row r="31" spans="1:7" x14ac:dyDescent="0.25">
      <c r="A31" s="8"/>
      <c r="B31" s="49"/>
      <c r="C31" s="106"/>
      <c r="E31" s="109"/>
      <c r="F31" s="75"/>
      <c r="G31" s="75"/>
    </row>
    <row r="32" spans="1:7" x14ac:dyDescent="0.25">
      <c r="A32" s="5" t="s">
        <v>19</v>
      </c>
      <c r="B32" s="49">
        <v>990.36479959999997</v>
      </c>
      <c r="C32" s="106">
        <v>990</v>
      </c>
      <c r="E32" s="109"/>
      <c r="F32" s="75"/>
      <c r="G32" s="75"/>
    </row>
    <row r="33" spans="1:7" x14ac:dyDescent="0.25">
      <c r="A33" s="5" t="s">
        <v>20</v>
      </c>
      <c r="B33" s="49">
        <v>41637.998504290001</v>
      </c>
      <c r="C33" s="106">
        <v>38555</v>
      </c>
      <c r="E33" s="109"/>
      <c r="F33" s="75"/>
      <c r="G33" s="75"/>
    </row>
    <row r="34" spans="1:7" x14ac:dyDescent="0.25">
      <c r="A34" s="5" t="s">
        <v>21</v>
      </c>
      <c r="B34" s="49">
        <v>12322.867982719999</v>
      </c>
      <c r="C34" s="106">
        <v>12477</v>
      </c>
      <c r="E34" s="109"/>
      <c r="F34" s="75"/>
      <c r="G34" s="75"/>
    </row>
    <row r="35" spans="1:7" x14ac:dyDescent="0.25">
      <c r="A35" s="5" t="s">
        <v>22</v>
      </c>
      <c r="B35" s="49">
        <v>3745.6404642500002</v>
      </c>
      <c r="C35" s="106">
        <v>3860</v>
      </c>
      <c r="E35" s="109"/>
      <c r="F35" s="75"/>
      <c r="G35" s="75"/>
    </row>
    <row r="36" spans="1:7" x14ac:dyDescent="0.25">
      <c r="A36" s="5" t="s">
        <v>23</v>
      </c>
      <c r="B36" s="49">
        <v>39.400137749999999</v>
      </c>
      <c r="C36" s="106">
        <v>54</v>
      </c>
      <c r="E36" s="109"/>
      <c r="F36" s="75"/>
      <c r="G36" s="75"/>
    </row>
    <row r="37" spans="1:7" x14ac:dyDescent="0.25">
      <c r="A37" s="5" t="s">
        <v>24</v>
      </c>
      <c r="B37" s="49">
        <v>49.504024020000003</v>
      </c>
      <c r="C37" s="106">
        <v>47</v>
      </c>
      <c r="E37" s="109"/>
      <c r="F37" s="75"/>
      <c r="G37" s="75"/>
    </row>
    <row r="38" spans="1:7" x14ac:dyDescent="0.25">
      <c r="A38" s="5" t="s">
        <v>90</v>
      </c>
      <c r="B38" s="49">
        <v>1362.4922956300002</v>
      </c>
      <c r="C38" s="106">
        <v>676</v>
      </c>
      <c r="E38" s="109"/>
      <c r="F38" s="75"/>
      <c r="G38" s="75"/>
    </row>
    <row r="39" spans="1:7" hidden="1" x14ac:dyDescent="0.25">
      <c r="A39" s="7" t="s">
        <v>25</v>
      </c>
      <c r="B39" s="49">
        <v>2.3999999999999998E-7</v>
      </c>
      <c r="C39" s="119">
        <v>0</v>
      </c>
      <c r="E39" s="109"/>
      <c r="F39" s="75"/>
      <c r="G39" s="75"/>
    </row>
    <row r="40" spans="1:7" x14ac:dyDescent="0.25">
      <c r="A40" s="5" t="s">
        <v>26</v>
      </c>
      <c r="B40" s="49">
        <v>499.79241623000001</v>
      </c>
      <c r="C40" s="106">
        <v>686</v>
      </c>
      <c r="E40" s="109"/>
      <c r="F40" s="75"/>
      <c r="G40" s="75"/>
    </row>
    <row r="41" spans="1:7" x14ac:dyDescent="0.25">
      <c r="A41" s="5" t="s">
        <v>27</v>
      </c>
      <c r="B41" s="49">
        <v>8037.3971275799995</v>
      </c>
      <c r="C41" s="106">
        <v>5520</v>
      </c>
      <c r="E41" s="109"/>
      <c r="F41" s="75"/>
      <c r="G41" s="75"/>
    </row>
    <row r="42" spans="1:7" x14ac:dyDescent="0.25">
      <c r="A42" s="5" t="s">
        <v>28</v>
      </c>
      <c r="B42" s="49">
        <v>774.18067699000005</v>
      </c>
      <c r="C42" s="106">
        <v>729</v>
      </c>
      <c r="E42" s="109"/>
      <c r="F42" s="75"/>
      <c r="G42" s="75"/>
    </row>
    <row r="43" spans="1:7" x14ac:dyDescent="0.25">
      <c r="A43" s="5" t="s">
        <v>85</v>
      </c>
      <c r="B43" s="49">
        <v>0</v>
      </c>
      <c r="C43" s="106">
        <v>33</v>
      </c>
      <c r="E43" s="109"/>
      <c r="F43" s="75"/>
      <c r="G43" s="75"/>
    </row>
    <row r="44" spans="1:7" x14ac:dyDescent="0.25">
      <c r="A44" s="8" t="s">
        <v>29</v>
      </c>
      <c r="B44" s="47">
        <v>69459.4843463</v>
      </c>
      <c r="C44" s="48">
        <v>63628</v>
      </c>
      <c r="E44" s="109"/>
      <c r="F44" s="75"/>
      <c r="G44" s="75"/>
    </row>
    <row r="45" spans="1:7" x14ac:dyDescent="0.25">
      <c r="A45" s="8"/>
      <c r="B45" s="115"/>
      <c r="C45" s="116"/>
      <c r="E45" s="109"/>
      <c r="F45" s="75"/>
      <c r="G45" s="75"/>
    </row>
    <row r="46" spans="1:7" x14ac:dyDescent="0.25">
      <c r="A46" s="8" t="s">
        <v>70</v>
      </c>
      <c r="B46" s="50">
        <f>B30+B44</f>
        <v>75768.929308669991</v>
      </c>
      <c r="C46" s="51">
        <v>69721</v>
      </c>
      <c r="E46" s="109"/>
      <c r="F46" s="75"/>
    </row>
    <row r="47" spans="1:7" x14ac:dyDescent="0.25">
      <c r="A47" s="8"/>
      <c r="B47" s="14"/>
      <c r="C47" s="29"/>
    </row>
    <row r="48" spans="1:7" ht="29.25" customHeight="1" x14ac:dyDescent="0.25">
      <c r="A48" s="134" t="s">
        <v>108</v>
      </c>
      <c r="B48" s="134"/>
      <c r="C48" s="134"/>
      <c r="D48" s="134"/>
    </row>
    <row r="49" spans="3:3" x14ac:dyDescent="0.25">
      <c r="C49" s="11"/>
    </row>
  </sheetData>
  <mergeCells count="1">
    <mergeCell ref="A48:D48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9"/>
  <sheetViews>
    <sheetView showGridLines="0" tabSelected="1" topLeftCell="A24" zoomScale="85" zoomScaleNormal="85" workbookViewId="0">
      <selection activeCell="K34" sqref="K34"/>
    </sheetView>
  </sheetViews>
  <sheetFormatPr defaultRowHeight="15" x14ac:dyDescent="0.25"/>
  <cols>
    <col min="1" max="1" width="74.7109375" style="12" customWidth="1"/>
    <col min="2" max="2" width="16.7109375" style="11" customWidth="1"/>
    <col min="3" max="3" width="16.7109375" style="12" customWidth="1"/>
    <col min="5" max="5" width="48.5703125" bestFit="1" customWidth="1"/>
  </cols>
  <sheetData>
    <row r="1" spans="1:7" x14ac:dyDescent="0.25">
      <c r="A1" s="53" t="s">
        <v>78</v>
      </c>
      <c r="B1" s="54"/>
      <c r="C1" s="55"/>
    </row>
    <row r="2" spans="1:7" s="31" customFormat="1" ht="25.5" x14ac:dyDescent="0.25">
      <c r="A2" s="124" t="s">
        <v>79</v>
      </c>
      <c r="B2" s="126" t="s">
        <v>106</v>
      </c>
      <c r="C2" s="127" t="s">
        <v>107</v>
      </c>
    </row>
    <row r="3" spans="1:7" s="31" customFormat="1" x14ac:dyDescent="0.25">
      <c r="A3" s="70" t="s">
        <v>86</v>
      </c>
      <c r="B3" s="56"/>
      <c r="C3" s="34"/>
    </row>
    <row r="4" spans="1:7" x14ac:dyDescent="0.25">
      <c r="A4" s="9"/>
      <c r="B4" s="56"/>
      <c r="C4" s="34"/>
      <c r="E4" s="31"/>
      <c r="F4" s="31"/>
    </row>
    <row r="5" spans="1:7" x14ac:dyDescent="0.25">
      <c r="A5" s="6" t="s">
        <v>83</v>
      </c>
      <c r="B5" s="45">
        <v>2977.6163699199997</v>
      </c>
      <c r="C5" s="46">
        <v>2576</v>
      </c>
      <c r="E5" s="31"/>
      <c r="F5" s="31"/>
      <c r="G5" s="75"/>
    </row>
    <row r="6" spans="1:7" x14ac:dyDescent="0.25">
      <c r="A6" s="57" t="s">
        <v>30</v>
      </c>
      <c r="B6" s="45">
        <v>-309.84742429000005</v>
      </c>
      <c r="C6" s="46">
        <v>-220</v>
      </c>
      <c r="E6" s="31"/>
      <c r="F6" s="31"/>
      <c r="G6" s="75"/>
    </row>
    <row r="7" spans="1:7" x14ac:dyDescent="0.25">
      <c r="A7" s="8" t="s">
        <v>31</v>
      </c>
      <c r="B7" s="47">
        <f>SUM(B5:B6)</f>
        <v>2667.7689456299995</v>
      </c>
      <c r="C7" s="48">
        <f>SUM(C5:C6)</f>
        <v>2356</v>
      </c>
      <c r="E7" s="31"/>
      <c r="F7" s="31"/>
      <c r="G7" s="75"/>
    </row>
    <row r="8" spans="1:7" x14ac:dyDescent="0.25">
      <c r="A8" s="5" t="s">
        <v>32</v>
      </c>
      <c r="B8" s="45">
        <v>-55.222078329999995</v>
      </c>
      <c r="C8" s="46">
        <v>-56</v>
      </c>
      <c r="E8" s="31"/>
      <c r="F8" s="31"/>
      <c r="G8" s="75"/>
    </row>
    <row r="9" spans="1:7" x14ac:dyDescent="0.25">
      <c r="A9" s="8" t="s">
        <v>33</v>
      </c>
      <c r="B9" s="47">
        <f>SUM(B7:B8)</f>
        <v>2612.5468672999996</v>
      </c>
      <c r="C9" s="48">
        <f>SUM(C7:C8)</f>
        <v>2300</v>
      </c>
      <c r="E9" s="31"/>
      <c r="F9" s="31"/>
      <c r="G9" s="75"/>
    </row>
    <row r="10" spans="1:7" x14ac:dyDescent="0.25">
      <c r="A10" s="6"/>
      <c r="B10" s="45"/>
      <c r="C10" s="46"/>
      <c r="E10" s="31"/>
      <c r="F10" s="31"/>
      <c r="G10" s="75"/>
    </row>
    <row r="11" spans="1:7" x14ac:dyDescent="0.25">
      <c r="A11" s="6" t="s">
        <v>34</v>
      </c>
      <c r="B11" s="45">
        <v>755.09415415000012</v>
      </c>
      <c r="C11" s="46">
        <v>724</v>
      </c>
      <c r="E11" s="31"/>
      <c r="F11" s="31"/>
      <c r="G11" s="75"/>
    </row>
    <row r="12" spans="1:7" x14ac:dyDescent="0.25">
      <c r="A12" s="6" t="s">
        <v>91</v>
      </c>
      <c r="B12" s="45">
        <v>138.15869320999997</v>
      </c>
      <c r="C12" s="46">
        <v>189</v>
      </c>
      <c r="E12" s="31"/>
      <c r="F12" s="31"/>
      <c r="G12" s="75"/>
    </row>
    <row r="13" spans="1:7" x14ac:dyDescent="0.25">
      <c r="A13" s="6" t="s">
        <v>35</v>
      </c>
      <c r="B13" s="45">
        <v>-17.912790640000001</v>
      </c>
      <c r="C13" s="46">
        <v>184</v>
      </c>
      <c r="E13" s="31"/>
      <c r="F13" s="31"/>
      <c r="G13" s="75"/>
    </row>
    <row r="14" spans="1:7" x14ac:dyDescent="0.25">
      <c r="A14" s="5" t="s">
        <v>36</v>
      </c>
      <c r="B14" s="45">
        <v>-371.65809360000003</v>
      </c>
      <c r="C14" s="46">
        <v>971</v>
      </c>
      <c r="E14" s="31"/>
      <c r="F14" s="31"/>
      <c r="G14" s="75"/>
    </row>
    <row r="15" spans="1:7" x14ac:dyDescent="0.25">
      <c r="A15" s="5" t="s">
        <v>37</v>
      </c>
      <c r="B15" s="45">
        <v>67.357460769999975</v>
      </c>
      <c r="C15" s="46">
        <v>66</v>
      </c>
      <c r="E15" s="31"/>
      <c r="F15" s="31"/>
      <c r="G15" s="75"/>
    </row>
    <row r="16" spans="1:7" x14ac:dyDescent="0.25">
      <c r="A16" s="5" t="s">
        <v>38</v>
      </c>
      <c r="B16" s="45">
        <v>49.277650610000002</v>
      </c>
      <c r="C16" s="46">
        <v>125</v>
      </c>
      <c r="E16" s="31"/>
      <c r="F16" s="31"/>
      <c r="G16" s="75"/>
    </row>
    <row r="17" spans="1:7" x14ac:dyDescent="0.25">
      <c r="A17" s="5" t="s">
        <v>112</v>
      </c>
      <c r="B17" s="45">
        <v>0.78879633999999987</v>
      </c>
      <c r="C17" s="46">
        <v>0</v>
      </c>
      <c r="E17" s="31"/>
      <c r="F17" s="31"/>
      <c r="G17" s="75"/>
    </row>
    <row r="18" spans="1:7" x14ac:dyDescent="0.25">
      <c r="A18" s="8" t="s">
        <v>39</v>
      </c>
      <c r="B18" s="47">
        <f>SUM(B9:B17)</f>
        <v>3233.6527381399992</v>
      </c>
      <c r="C18" s="48">
        <v>4560</v>
      </c>
      <c r="E18" s="31"/>
      <c r="F18" s="31"/>
      <c r="G18" s="75"/>
    </row>
    <row r="19" spans="1:7" x14ac:dyDescent="0.25">
      <c r="A19" s="5"/>
      <c r="B19" s="45"/>
      <c r="C19" s="46"/>
      <c r="E19" s="31"/>
      <c r="F19" s="31"/>
      <c r="G19" s="75"/>
    </row>
    <row r="20" spans="1:7" x14ac:dyDescent="0.25">
      <c r="A20" s="5" t="s">
        <v>40</v>
      </c>
      <c r="B20" s="45">
        <v>-2049.9981006799999</v>
      </c>
      <c r="C20" s="46">
        <v>-3160</v>
      </c>
      <c r="E20" s="31"/>
      <c r="F20" s="31"/>
      <c r="G20" s="75"/>
    </row>
    <row r="21" spans="1:7" x14ac:dyDescent="0.25">
      <c r="A21" s="5" t="s">
        <v>41</v>
      </c>
      <c r="B21" s="79">
        <v>28.19832482</v>
      </c>
      <c r="C21" s="46">
        <v>30</v>
      </c>
      <c r="E21" s="31"/>
      <c r="F21" s="31"/>
      <c r="G21" s="75"/>
    </row>
    <row r="22" spans="1:7" x14ac:dyDescent="0.25">
      <c r="A22" s="8" t="s">
        <v>42</v>
      </c>
      <c r="B22" s="85">
        <f>SUM(B20:B21)</f>
        <v>-2021.79977586</v>
      </c>
      <c r="C22" s="48">
        <f>SUM(C20:C21)</f>
        <v>-3130</v>
      </c>
      <c r="E22" s="31"/>
      <c r="F22" s="31"/>
      <c r="G22" s="75"/>
    </row>
    <row r="23" spans="1:7" x14ac:dyDescent="0.25">
      <c r="A23" s="5"/>
      <c r="B23" s="45"/>
      <c r="C23" s="46"/>
      <c r="E23" s="31"/>
      <c r="F23" s="31"/>
      <c r="G23" s="75"/>
    </row>
    <row r="24" spans="1:7" x14ac:dyDescent="0.25">
      <c r="A24" s="5" t="s">
        <v>43</v>
      </c>
      <c r="B24" s="45">
        <v>-336.88143150999997</v>
      </c>
      <c r="C24" s="46">
        <v>-304</v>
      </c>
      <c r="E24" s="31"/>
      <c r="F24" s="31"/>
      <c r="G24" s="75"/>
    </row>
    <row r="25" spans="1:7" x14ac:dyDescent="0.25">
      <c r="A25" s="10" t="s">
        <v>44</v>
      </c>
      <c r="B25" s="45">
        <v>-4.1530628399999996</v>
      </c>
      <c r="C25" s="46">
        <v>-7</v>
      </c>
      <c r="E25" s="31"/>
      <c r="F25" s="31"/>
      <c r="G25" s="75"/>
    </row>
    <row r="26" spans="1:7" x14ac:dyDescent="0.25">
      <c r="A26" s="5" t="s">
        <v>61</v>
      </c>
      <c r="B26" s="45">
        <v>-249.60584178000002</v>
      </c>
      <c r="C26" s="46">
        <v>-229</v>
      </c>
      <c r="E26" s="31"/>
      <c r="F26" s="31"/>
      <c r="G26" s="75"/>
    </row>
    <row r="27" spans="1:7" x14ac:dyDescent="0.25">
      <c r="A27" s="5" t="s">
        <v>45</v>
      </c>
      <c r="B27" s="45">
        <v>-141.36794629999997</v>
      </c>
      <c r="C27" s="46">
        <v>-11</v>
      </c>
      <c r="E27" s="31"/>
      <c r="F27" s="31"/>
      <c r="G27" s="75"/>
    </row>
    <row r="28" spans="1:7" x14ac:dyDescent="0.25">
      <c r="A28" s="5" t="s">
        <v>46</v>
      </c>
      <c r="B28" s="45">
        <v>-165.69684234000002</v>
      </c>
      <c r="C28" s="46">
        <v>-170</v>
      </c>
      <c r="E28" s="31"/>
      <c r="F28" s="31"/>
      <c r="G28" s="75"/>
    </row>
    <row r="29" spans="1:7" x14ac:dyDescent="0.25">
      <c r="A29" s="5" t="s">
        <v>47</v>
      </c>
      <c r="B29" s="45">
        <v>-17.652886199999994</v>
      </c>
      <c r="C29" s="46">
        <v>-28</v>
      </c>
      <c r="E29" s="31"/>
      <c r="F29" s="31"/>
      <c r="G29" s="75"/>
    </row>
    <row r="30" spans="1:7" x14ac:dyDescent="0.25">
      <c r="A30" s="8" t="s">
        <v>48</v>
      </c>
      <c r="B30" s="47">
        <f>SUM(B24:B29)</f>
        <v>-915.35801097000001</v>
      </c>
      <c r="C30" s="48">
        <f>SUM(C24:C29)</f>
        <v>-749</v>
      </c>
      <c r="E30" s="31"/>
      <c r="F30" s="31"/>
      <c r="G30" s="75"/>
    </row>
    <row r="31" spans="1:7" x14ac:dyDescent="0.25">
      <c r="A31" s="6"/>
      <c r="B31" s="45"/>
      <c r="C31" s="46"/>
      <c r="E31" s="31"/>
      <c r="F31" s="31"/>
      <c r="G31" s="75"/>
    </row>
    <row r="32" spans="1:7" x14ac:dyDescent="0.25">
      <c r="A32" s="8" t="s">
        <v>113</v>
      </c>
      <c r="B32" s="47">
        <f>B18+B22+B30</f>
        <v>296.49495130999924</v>
      </c>
      <c r="C32" s="48">
        <v>680</v>
      </c>
      <c r="E32" s="31"/>
      <c r="F32" s="31"/>
      <c r="G32" s="75"/>
    </row>
    <row r="33" spans="1:7" x14ac:dyDescent="0.25">
      <c r="A33" s="6"/>
      <c r="B33" s="45"/>
      <c r="C33" s="46"/>
      <c r="E33" s="31"/>
      <c r="F33" s="31"/>
      <c r="G33" s="75"/>
    </row>
    <row r="34" spans="1:7" x14ac:dyDescent="0.25">
      <c r="A34" s="5" t="s">
        <v>49</v>
      </c>
      <c r="B34" s="45">
        <v>-61.742044599999993</v>
      </c>
      <c r="C34" s="46">
        <v>-126</v>
      </c>
      <c r="E34" s="31"/>
      <c r="F34" s="31"/>
      <c r="G34" s="75"/>
    </row>
    <row r="35" spans="1:7" x14ac:dyDescent="0.25">
      <c r="A35" s="4" t="s">
        <v>115</v>
      </c>
      <c r="B35" s="47">
        <f>B32+B34</f>
        <v>234.75290670999925</v>
      </c>
      <c r="C35" s="48">
        <f>SUM(C32:C34)</f>
        <v>554</v>
      </c>
      <c r="E35" s="31"/>
      <c r="F35" s="31"/>
      <c r="G35" s="75"/>
    </row>
    <row r="36" spans="1:7" s="31" customFormat="1" x14ac:dyDescent="0.25">
      <c r="A36" s="4"/>
      <c r="B36" s="71"/>
      <c r="C36" s="52"/>
      <c r="G36" s="75"/>
    </row>
    <row r="37" spans="1:7" s="31" customFormat="1" x14ac:dyDescent="0.25">
      <c r="A37" s="4" t="s">
        <v>87</v>
      </c>
      <c r="B37" s="71"/>
      <c r="C37" s="52"/>
      <c r="G37" s="75"/>
    </row>
    <row r="38" spans="1:7" s="31" customFormat="1" x14ac:dyDescent="0.25">
      <c r="A38" s="10" t="s">
        <v>109</v>
      </c>
      <c r="B38" s="86">
        <v>-1.1910989999999999</v>
      </c>
      <c r="C38" s="87">
        <v>-15</v>
      </c>
      <c r="G38" s="75"/>
    </row>
    <row r="39" spans="1:7" s="31" customFormat="1" x14ac:dyDescent="0.25">
      <c r="A39" s="72"/>
      <c r="B39" s="71"/>
      <c r="C39" s="52"/>
      <c r="G39" s="75"/>
    </row>
    <row r="40" spans="1:7" s="31" customFormat="1" x14ac:dyDescent="0.25">
      <c r="A40" s="4" t="s">
        <v>110</v>
      </c>
      <c r="B40" s="47">
        <f>B35+B38</f>
        <v>233.56180770999924</v>
      </c>
      <c r="C40" s="48">
        <f>SUM(C35:C39)</f>
        <v>539</v>
      </c>
      <c r="G40" s="75"/>
    </row>
    <row r="41" spans="1:7" x14ac:dyDescent="0.25">
      <c r="A41" s="5"/>
      <c r="B41" s="45"/>
      <c r="C41" s="46"/>
      <c r="E41" s="31"/>
      <c r="F41" s="31"/>
      <c r="G41" s="75"/>
    </row>
    <row r="42" spans="1:7" x14ac:dyDescent="0.25">
      <c r="A42" s="8" t="s">
        <v>50</v>
      </c>
      <c r="B42" s="45"/>
      <c r="C42" s="46"/>
      <c r="E42" s="31"/>
      <c r="F42" s="31"/>
      <c r="G42" s="75"/>
    </row>
    <row r="43" spans="1:7" x14ac:dyDescent="0.25">
      <c r="A43" s="5" t="s">
        <v>66</v>
      </c>
      <c r="B43" s="80">
        <v>0.70170544999999995</v>
      </c>
      <c r="C43" s="46">
        <v>0</v>
      </c>
      <c r="E43" s="31"/>
      <c r="F43" s="31"/>
      <c r="G43" s="75"/>
    </row>
    <row r="44" spans="1:7" x14ac:dyDescent="0.25">
      <c r="A44" s="8"/>
      <c r="B44" s="45"/>
      <c r="C44" s="46"/>
      <c r="E44" s="31"/>
      <c r="F44" s="31"/>
      <c r="G44" s="75"/>
    </row>
    <row r="45" spans="1:7" x14ac:dyDescent="0.25">
      <c r="A45" s="58" t="s">
        <v>71</v>
      </c>
      <c r="B45" s="45">
        <f>B47-B46</f>
        <v>221.29760225999925</v>
      </c>
      <c r="C45" s="46">
        <v>535</v>
      </c>
      <c r="E45" s="31"/>
      <c r="F45" s="31"/>
      <c r="G45" s="75"/>
    </row>
    <row r="46" spans="1:7" x14ac:dyDescent="0.25">
      <c r="A46" s="58" t="s">
        <v>51</v>
      </c>
      <c r="B46" s="79">
        <v>11.5625</v>
      </c>
      <c r="C46" s="111">
        <v>5</v>
      </c>
      <c r="E46" s="31"/>
      <c r="F46" s="31"/>
    </row>
    <row r="47" spans="1:7" x14ac:dyDescent="0.25">
      <c r="A47" s="23" t="s">
        <v>111</v>
      </c>
      <c r="B47" s="50">
        <f>B40-B43</f>
        <v>232.86010225999925</v>
      </c>
      <c r="C47" s="51">
        <v>540</v>
      </c>
      <c r="E47" s="31"/>
      <c r="F47" s="31"/>
    </row>
    <row r="48" spans="1:7" x14ac:dyDescent="0.25">
      <c r="A48" s="8"/>
      <c r="B48" s="14"/>
      <c r="C48" s="29"/>
      <c r="E48" s="31"/>
      <c r="F48" s="31"/>
    </row>
    <row r="49" spans="1:5" x14ac:dyDescent="0.25">
      <c r="A49"/>
      <c r="B49" s="13"/>
      <c r="C49" s="13"/>
      <c r="E49" s="31"/>
    </row>
  </sheetData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3"/>
  <sheetViews>
    <sheetView showGridLines="0" zoomScale="85" zoomScaleNormal="85" zoomScaleSheetLayoutView="85" workbookViewId="0">
      <pane xSplit="1" ySplit="2" topLeftCell="B5" activePane="bottomRight" state="frozen"/>
      <selection activeCell="A27" sqref="A27"/>
      <selection pane="topRight" activeCell="A27" sqref="A27"/>
      <selection pane="bottomLeft" activeCell="A27" sqref="A27"/>
      <selection pane="bottomRight" activeCell="A19" sqref="A19"/>
    </sheetView>
  </sheetViews>
  <sheetFormatPr defaultRowHeight="15" x14ac:dyDescent="0.25"/>
  <cols>
    <col min="1" max="1" width="43.7109375" customWidth="1"/>
    <col min="2" max="2" width="8.42578125" customWidth="1"/>
    <col min="3" max="3" width="6.7109375" bestFit="1" customWidth="1"/>
    <col min="4" max="4" width="6.7109375" style="31" bestFit="1" customWidth="1"/>
    <col min="5" max="5" width="10.5703125" bestFit="1" customWidth="1"/>
    <col min="6" max="6" width="6.7109375" bestFit="1" customWidth="1"/>
    <col min="7" max="7" width="5.140625" style="31" bestFit="1" customWidth="1"/>
    <col min="8" max="8" width="8.140625" bestFit="1" customWidth="1"/>
    <col min="9" max="9" width="6.7109375" bestFit="1" customWidth="1"/>
    <col min="10" max="10" width="5.7109375" style="31" bestFit="1" customWidth="1"/>
    <col min="11" max="11" width="6.7109375" style="41" bestFit="1" customWidth="1"/>
    <col min="12" max="12" width="6.7109375" bestFit="1" customWidth="1"/>
  </cols>
  <sheetData>
    <row r="1" spans="1:13" s="31" customFormat="1" ht="23.45" customHeight="1" x14ac:dyDescent="0.25">
      <c r="A1" s="43" t="s">
        <v>80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3" ht="78.75" customHeight="1" x14ac:dyDescent="0.25">
      <c r="A2" s="26" t="s">
        <v>77</v>
      </c>
      <c r="B2" s="24" t="s">
        <v>11</v>
      </c>
      <c r="C2" s="24" t="s">
        <v>12</v>
      </c>
      <c r="D2" s="24" t="s">
        <v>73</v>
      </c>
      <c r="E2" s="24" t="s">
        <v>74</v>
      </c>
      <c r="F2" s="24" t="s">
        <v>14</v>
      </c>
      <c r="G2" s="24" t="s">
        <v>69</v>
      </c>
      <c r="H2" s="40" t="s">
        <v>62</v>
      </c>
      <c r="I2" s="24" t="s">
        <v>15</v>
      </c>
      <c r="J2" s="24" t="s">
        <v>75</v>
      </c>
      <c r="K2" s="40" t="s">
        <v>18</v>
      </c>
      <c r="L2" s="31"/>
    </row>
    <row r="3" spans="1:13" s="42" customFormat="1" x14ac:dyDescent="0.25">
      <c r="A3" s="9" t="s">
        <v>92</v>
      </c>
      <c r="B3" s="77">
        <v>23</v>
      </c>
      <c r="C3" s="77">
        <v>976</v>
      </c>
      <c r="D3" s="77">
        <v>586</v>
      </c>
      <c r="E3" s="77">
        <v>-635</v>
      </c>
      <c r="F3" s="77">
        <v>3528</v>
      </c>
      <c r="G3" s="77">
        <v>0</v>
      </c>
      <c r="H3" s="15">
        <v>4478</v>
      </c>
      <c r="I3" s="77">
        <v>1001</v>
      </c>
      <c r="J3" s="77">
        <v>0</v>
      </c>
      <c r="K3" s="15">
        <v>5479</v>
      </c>
      <c r="M3" s="90"/>
    </row>
    <row r="4" spans="1:13" x14ac:dyDescent="0.25">
      <c r="A4" s="6" t="s">
        <v>103</v>
      </c>
      <c r="B4" s="3">
        <v>0</v>
      </c>
      <c r="C4" s="3">
        <v>0</v>
      </c>
      <c r="D4" s="3">
        <v>0</v>
      </c>
      <c r="E4" s="3">
        <v>0</v>
      </c>
      <c r="F4" s="3">
        <v>540</v>
      </c>
      <c r="G4" s="3">
        <v>0</v>
      </c>
      <c r="H4" s="122">
        <v>540</v>
      </c>
      <c r="I4" s="3">
        <v>0</v>
      </c>
      <c r="J4" s="3">
        <v>0</v>
      </c>
      <c r="K4" s="122">
        <v>539</v>
      </c>
      <c r="L4" s="31"/>
      <c r="M4" s="90"/>
    </row>
    <row r="5" spans="1:13" x14ac:dyDescent="0.25">
      <c r="A5" s="6" t="s">
        <v>63</v>
      </c>
      <c r="B5" s="3">
        <v>0</v>
      </c>
      <c r="C5" s="3">
        <v>0</v>
      </c>
      <c r="D5" s="3">
        <v>287</v>
      </c>
      <c r="E5" s="3">
        <v>-335</v>
      </c>
      <c r="F5" s="3">
        <v>0</v>
      </c>
      <c r="G5" s="3">
        <v>0</v>
      </c>
      <c r="H5" s="122">
        <v>-48</v>
      </c>
      <c r="I5" s="3">
        <v>0</v>
      </c>
      <c r="J5" s="3">
        <v>0</v>
      </c>
      <c r="K5" s="122">
        <v>-48</v>
      </c>
      <c r="L5" s="31"/>
      <c r="M5" s="90"/>
    </row>
    <row r="6" spans="1:13" s="41" customFormat="1" x14ac:dyDescent="0.25">
      <c r="A6" s="8" t="s">
        <v>64</v>
      </c>
      <c r="B6" s="16">
        <f>SUM(B4:B5)</f>
        <v>0</v>
      </c>
      <c r="C6" s="16">
        <f t="shared" ref="C6:K6" si="0">SUM(C4:C5)</f>
        <v>0</v>
      </c>
      <c r="D6" s="16">
        <f t="shared" si="0"/>
        <v>287</v>
      </c>
      <c r="E6" s="16">
        <f t="shared" si="0"/>
        <v>-335</v>
      </c>
      <c r="F6" s="16">
        <f t="shared" si="0"/>
        <v>540</v>
      </c>
      <c r="G6" s="16">
        <f t="shared" si="0"/>
        <v>0</v>
      </c>
      <c r="H6" s="16">
        <f t="shared" si="0"/>
        <v>492</v>
      </c>
      <c r="I6" s="16">
        <f t="shared" si="0"/>
        <v>0</v>
      </c>
      <c r="J6" s="16">
        <f t="shared" si="0"/>
        <v>0</v>
      </c>
      <c r="K6" s="16">
        <f t="shared" si="0"/>
        <v>491</v>
      </c>
      <c r="M6" s="90"/>
    </row>
    <row r="7" spans="1:13" x14ac:dyDescent="0.25">
      <c r="A7" s="17"/>
      <c r="B7" s="3"/>
      <c r="C7" s="3"/>
      <c r="D7" s="3"/>
      <c r="E7" s="3"/>
      <c r="F7" s="3"/>
      <c r="G7" s="3"/>
      <c r="H7" s="15"/>
      <c r="I7" s="77"/>
      <c r="J7" s="77"/>
      <c r="K7" s="77"/>
      <c r="L7" s="31"/>
      <c r="M7" s="90"/>
    </row>
    <row r="8" spans="1:13" s="31" customFormat="1" ht="15.75" customHeight="1" x14ac:dyDescent="0.25">
      <c r="A8" s="17" t="s">
        <v>72</v>
      </c>
      <c r="B8" s="3">
        <v>0</v>
      </c>
      <c r="C8" s="3">
        <v>0</v>
      </c>
      <c r="D8" s="3">
        <v>0</v>
      </c>
      <c r="E8" s="3">
        <v>0</v>
      </c>
      <c r="F8" s="3">
        <v>-5</v>
      </c>
      <c r="G8" s="3">
        <v>0</v>
      </c>
      <c r="H8" s="122">
        <v>-5</v>
      </c>
      <c r="I8" s="3">
        <v>0</v>
      </c>
      <c r="J8" s="3">
        <v>0</v>
      </c>
      <c r="K8" s="122">
        <v>-5</v>
      </c>
      <c r="M8" s="90"/>
    </row>
    <row r="9" spans="1:13" s="31" customFormat="1" ht="15.75" customHeight="1" x14ac:dyDescent="0.25">
      <c r="A9" s="17" t="s">
        <v>65</v>
      </c>
      <c r="B9" s="3">
        <v>0</v>
      </c>
      <c r="C9" s="3">
        <v>0</v>
      </c>
      <c r="D9" s="3">
        <v>0</v>
      </c>
      <c r="E9" s="3">
        <v>0</v>
      </c>
      <c r="F9" s="3">
        <v>-154</v>
      </c>
      <c r="G9" s="3">
        <v>0</v>
      </c>
      <c r="H9" s="122">
        <v>-154</v>
      </c>
      <c r="I9" s="3">
        <v>0</v>
      </c>
      <c r="J9" s="3">
        <v>0</v>
      </c>
      <c r="K9" s="122">
        <v>-154</v>
      </c>
      <c r="M9" s="90"/>
    </row>
    <row r="10" spans="1:13" s="31" customFormat="1" ht="15.75" customHeight="1" x14ac:dyDescent="0.25">
      <c r="A10" s="17" t="s">
        <v>102</v>
      </c>
      <c r="B10" s="3">
        <v>0</v>
      </c>
      <c r="C10" s="3">
        <v>0</v>
      </c>
      <c r="D10" s="3">
        <v>0</v>
      </c>
      <c r="E10" s="3">
        <v>0</v>
      </c>
      <c r="F10" s="3">
        <v>-2</v>
      </c>
      <c r="G10" s="3">
        <v>0</v>
      </c>
      <c r="H10" s="122">
        <v>-2</v>
      </c>
      <c r="I10" s="3">
        <v>0</v>
      </c>
      <c r="J10" s="3">
        <v>0</v>
      </c>
      <c r="K10" s="122">
        <v>-2</v>
      </c>
      <c r="M10" s="90"/>
    </row>
    <row r="11" spans="1:13" s="31" customFormat="1" ht="15.75" thickBot="1" x14ac:dyDescent="0.3">
      <c r="B11" s="3"/>
      <c r="C11" s="3"/>
      <c r="D11" s="3"/>
      <c r="E11" s="3"/>
      <c r="F11" s="3"/>
      <c r="G11" s="3"/>
      <c r="H11" s="77"/>
      <c r="I11" s="77"/>
      <c r="J11" s="77"/>
      <c r="K11" s="77"/>
      <c r="M11" s="90"/>
    </row>
    <row r="12" spans="1:13" ht="15.75" thickTop="1" x14ac:dyDescent="0.25">
      <c r="A12" s="39" t="s">
        <v>101</v>
      </c>
      <c r="B12" s="25">
        <f>B3+SUM(B6:B10)</f>
        <v>23</v>
      </c>
      <c r="C12" s="25">
        <f t="shared" ref="C12:J12" si="1">C3+SUM(C6:C10)</f>
        <v>976</v>
      </c>
      <c r="D12" s="25">
        <f t="shared" si="1"/>
        <v>873</v>
      </c>
      <c r="E12" s="25">
        <f t="shared" si="1"/>
        <v>-970</v>
      </c>
      <c r="F12" s="25">
        <f t="shared" si="1"/>
        <v>3907</v>
      </c>
      <c r="G12" s="25">
        <f t="shared" si="1"/>
        <v>0</v>
      </c>
      <c r="H12" s="25">
        <f t="shared" si="1"/>
        <v>4809</v>
      </c>
      <c r="I12" s="25">
        <f t="shared" si="1"/>
        <v>1001</v>
      </c>
      <c r="J12" s="25">
        <f t="shared" si="1"/>
        <v>0</v>
      </c>
      <c r="K12" s="25">
        <v>5810</v>
      </c>
      <c r="L12" s="31"/>
      <c r="M12" s="90"/>
    </row>
    <row r="13" spans="1:13" s="31" customFormat="1" x14ac:dyDescent="0.25">
      <c r="A13" s="123"/>
      <c r="B13" s="15"/>
      <c r="C13" s="15"/>
      <c r="D13" s="15"/>
      <c r="E13" s="15"/>
      <c r="F13" s="15"/>
      <c r="G13" s="15"/>
      <c r="H13" s="15"/>
      <c r="I13" s="15"/>
      <c r="J13" s="15"/>
      <c r="K13" s="15"/>
      <c r="M13" s="90"/>
    </row>
    <row r="14" spans="1:13" x14ac:dyDescent="0.25">
      <c r="A14" s="9" t="s">
        <v>99</v>
      </c>
      <c r="B14" s="82">
        <f>'Consolidated BS'!C18</f>
        <v>23</v>
      </c>
      <c r="C14" s="82">
        <f>'Consolidated BS'!C19</f>
        <v>976</v>
      </c>
      <c r="D14" s="82">
        <f>'Consolidated BS'!C20</f>
        <v>937</v>
      </c>
      <c r="E14" s="82">
        <f>'Consolidated BS'!C21</f>
        <v>-1016</v>
      </c>
      <c r="F14" s="82">
        <f>'Consolidated BS'!C22</f>
        <v>4179</v>
      </c>
      <c r="G14" s="82">
        <f>'Consolidated BS'!C23</f>
        <v>-9</v>
      </c>
      <c r="H14" s="82">
        <v>5089</v>
      </c>
      <c r="I14" s="82">
        <v>1004</v>
      </c>
      <c r="J14" s="82">
        <v>0</v>
      </c>
      <c r="K14" s="82">
        <v>6093</v>
      </c>
    </row>
    <row r="15" spans="1:13" x14ac:dyDescent="0.25">
      <c r="A15" s="6" t="s">
        <v>103</v>
      </c>
      <c r="B15" s="59">
        <v>0</v>
      </c>
      <c r="C15" s="59">
        <v>0</v>
      </c>
      <c r="D15" s="59">
        <v>0</v>
      </c>
      <c r="E15" s="59">
        <v>0</v>
      </c>
      <c r="F15" s="59">
        <v>233</v>
      </c>
      <c r="G15" s="59">
        <v>0</v>
      </c>
      <c r="H15" s="59">
        <f>SUM(B15:G15)</f>
        <v>233</v>
      </c>
      <c r="I15" s="59">
        <v>0</v>
      </c>
      <c r="J15" s="59">
        <v>1</v>
      </c>
      <c r="K15" s="59">
        <f>SUM(H15:J15)</f>
        <v>234</v>
      </c>
    </row>
    <row r="16" spans="1:13" x14ac:dyDescent="0.25">
      <c r="A16" s="6" t="s">
        <v>63</v>
      </c>
      <c r="B16" s="59">
        <v>0</v>
      </c>
      <c r="C16" s="59">
        <v>0</v>
      </c>
      <c r="D16" s="59">
        <v>-43</v>
      </c>
      <c r="E16" s="59">
        <v>91</v>
      </c>
      <c r="F16" s="59">
        <v>0</v>
      </c>
      <c r="G16" s="59">
        <v>0</v>
      </c>
      <c r="H16" s="59">
        <f>SUM(B16:G16)</f>
        <v>48</v>
      </c>
      <c r="I16" s="59">
        <v>0</v>
      </c>
      <c r="J16" s="59">
        <v>0</v>
      </c>
      <c r="K16" s="59">
        <f>SUM(H16:J16)</f>
        <v>48</v>
      </c>
    </row>
    <row r="17" spans="1:11" x14ac:dyDescent="0.25">
      <c r="A17" s="8" t="s">
        <v>64</v>
      </c>
      <c r="B17" s="60">
        <f>SUM(B15:B16)</f>
        <v>0</v>
      </c>
      <c r="C17" s="60">
        <f t="shared" ref="C17:J17" si="2">SUM(C15:C16)</f>
        <v>0</v>
      </c>
      <c r="D17" s="60">
        <f t="shared" si="2"/>
        <v>-43</v>
      </c>
      <c r="E17" s="60">
        <f t="shared" si="2"/>
        <v>91</v>
      </c>
      <c r="F17" s="60">
        <f t="shared" si="2"/>
        <v>233</v>
      </c>
      <c r="G17" s="60">
        <f t="shared" si="2"/>
        <v>0</v>
      </c>
      <c r="H17" s="60">
        <v>280</v>
      </c>
      <c r="I17" s="60">
        <f t="shared" si="2"/>
        <v>0</v>
      </c>
      <c r="J17" s="60">
        <f t="shared" si="2"/>
        <v>1</v>
      </c>
      <c r="K17" s="60">
        <v>281</v>
      </c>
    </row>
    <row r="18" spans="1:11" x14ac:dyDescent="0.25">
      <c r="A18" s="17"/>
      <c r="B18" s="59"/>
      <c r="C18" s="59"/>
      <c r="D18" s="59"/>
      <c r="E18" s="59"/>
      <c r="F18" s="59"/>
      <c r="G18" s="59"/>
      <c r="H18" s="59"/>
      <c r="I18" s="59"/>
      <c r="J18" s="59"/>
      <c r="K18" s="59"/>
    </row>
    <row r="19" spans="1:11" x14ac:dyDescent="0.25">
      <c r="A19" s="17" t="s">
        <v>72</v>
      </c>
      <c r="B19" s="59">
        <v>0</v>
      </c>
      <c r="C19" s="59">
        <v>0</v>
      </c>
      <c r="D19" s="59">
        <v>0</v>
      </c>
      <c r="E19" s="59">
        <v>0</v>
      </c>
      <c r="F19" s="59">
        <v>-12</v>
      </c>
      <c r="G19" s="59">
        <v>0</v>
      </c>
      <c r="H19" s="59">
        <f>SUM(B19:G19)</f>
        <v>-12</v>
      </c>
      <c r="I19" s="59">
        <v>0</v>
      </c>
      <c r="J19" s="59">
        <v>0</v>
      </c>
      <c r="K19" s="59">
        <f>SUM(H19:J19)</f>
        <v>-12</v>
      </c>
    </row>
    <row r="20" spans="1:11" x14ac:dyDescent="0.25">
      <c r="A20" s="17" t="s">
        <v>65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  <c r="H20" s="59">
        <f t="shared" ref="H20:H22" si="3">SUM(B20:G20)</f>
        <v>0</v>
      </c>
      <c r="I20" s="59">
        <v>0</v>
      </c>
      <c r="J20" s="59">
        <v>0</v>
      </c>
      <c r="K20" s="59">
        <f t="shared" ref="K20:K22" si="4">SUM(H20:J20)</f>
        <v>0</v>
      </c>
    </row>
    <row r="21" spans="1:11" x14ac:dyDescent="0.25">
      <c r="A21" s="17" t="s">
        <v>69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-49</v>
      </c>
      <c r="H21" s="59">
        <f t="shared" si="3"/>
        <v>-49</v>
      </c>
      <c r="I21" s="59">
        <v>0</v>
      </c>
      <c r="J21" s="59">
        <v>0</v>
      </c>
      <c r="K21" s="59">
        <f t="shared" si="4"/>
        <v>-49</v>
      </c>
    </row>
    <row r="22" spans="1:11" ht="15.75" thickBot="1" x14ac:dyDescent="0.3">
      <c r="A22" s="17" t="s">
        <v>102</v>
      </c>
      <c r="B22" s="59">
        <v>0</v>
      </c>
      <c r="C22" s="59">
        <v>0</v>
      </c>
      <c r="D22" s="59">
        <v>0</v>
      </c>
      <c r="E22" s="59">
        <v>0</v>
      </c>
      <c r="F22" s="59">
        <v>-6</v>
      </c>
      <c r="G22" s="59">
        <v>0</v>
      </c>
      <c r="H22" s="59">
        <f t="shared" si="3"/>
        <v>-6</v>
      </c>
      <c r="I22" s="59">
        <v>0</v>
      </c>
      <c r="J22" s="59">
        <v>1</v>
      </c>
      <c r="K22" s="59">
        <f t="shared" si="4"/>
        <v>-5</v>
      </c>
    </row>
    <row r="23" spans="1:11" ht="15.75" thickTop="1" x14ac:dyDescent="0.25">
      <c r="A23" s="23" t="s">
        <v>100</v>
      </c>
      <c r="B23" s="61">
        <f>'Consolidated BS'!B18</f>
        <v>22.56</v>
      </c>
      <c r="C23" s="61">
        <f>'Consolidated BS'!B19</f>
        <v>976.04241709000007</v>
      </c>
      <c r="D23" s="61">
        <f>'Consolidated BS'!B20</f>
        <v>893.59089955999991</v>
      </c>
      <c r="E23" s="61">
        <f>'Consolidated BS'!B21</f>
        <v>-925.186691</v>
      </c>
      <c r="F23" s="61">
        <f>'Consolidated BS'!B22</f>
        <v>4393.9777072899997</v>
      </c>
      <c r="G23" s="61">
        <f>'Consolidated BS'!B23</f>
        <v>-57.496139649999996</v>
      </c>
      <c r="H23" s="61">
        <f>SUM(B23:G23)</f>
        <v>5303.4881932899989</v>
      </c>
      <c r="I23" s="61">
        <f>'Consolidated BS'!B26</f>
        <v>1003.81</v>
      </c>
      <c r="J23" s="61">
        <f>'Consolidated BS'!B29</f>
        <v>2.1467690799999999</v>
      </c>
      <c r="K23" s="61">
        <f>H23+I23+J23</f>
        <v>6309.4449623699984</v>
      </c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9"/>
  <sheetViews>
    <sheetView showGridLines="0" topLeftCell="A27" zoomScaleNormal="100" zoomScaleSheetLayoutView="85" workbookViewId="0">
      <selection activeCell="A41" sqref="A41"/>
    </sheetView>
  </sheetViews>
  <sheetFormatPr defaultColWidth="9.140625" defaultRowHeight="15" x14ac:dyDescent="0.25"/>
  <cols>
    <col min="1" max="1" width="58.140625" style="31" customWidth="1"/>
    <col min="2" max="2" width="11.140625" style="31" bestFit="1" customWidth="1"/>
    <col min="3" max="9" width="9.140625" style="31"/>
    <col min="10" max="10" width="10.28515625" style="31" bestFit="1" customWidth="1"/>
    <col min="11" max="16384" width="9.140625" style="31"/>
  </cols>
  <sheetData>
    <row r="1" spans="1:15" ht="28.15" customHeight="1" x14ac:dyDescent="0.25">
      <c r="A1" s="62" t="s">
        <v>81</v>
      </c>
      <c r="B1" s="63"/>
      <c r="C1" s="63"/>
      <c r="D1" s="63"/>
      <c r="E1" s="63"/>
      <c r="F1" s="63"/>
      <c r="G1" s="64"/>
      <c r="H1" s="64"/>
      <c r="O1" s="31">
        <v>1000000</v>
      </c>
    </row>
    <row r="2" spans="1:15" ht="69" customHeight="1" x14ac:dyDescent="0.25">
      <c r="A2" s="26" t="s">
        <v>98</v>
      </c>
      <c r="B2" s="38" t="s">
        <v>52</v>
      </c>
      <c r="C2" s="38" t="s">
        <v>53</v>
      </c>
      <c r="D2" s="38" t="s">
        <v>95</v>
      </c>
      <c r="E2" s="38" t="s">
        <v>54</v>
      </c>
      <c r="F2" s="38" t="s">
        <v>55</v>
      </c>
      <c r="G2" s="38" t="s">
        <v>56</v>
      </c>
      <c r="H2" s="38" t="s">
        <v>57</v>
      </c>
    </row>
    <row r="3" spans="1:15" x14ac:dyDescent="0.25">
      <c r="A3" s="22"/>
      <c r="B3" s="65"/>
      <c r="C3" s="65"/>
      <c r="D3" s="65"/>
      <c r="E3" s="65"/>
      <c r="F3" s="65"/>
      <c r="G3" s="65"/>
      <c r="H3" s="65"/>
    </row>
    <row r="4" spans="1:15" x14ac:dyDescent="0.25">
      <c r="A4" s="5" t="s">
        <v>0</v>
      </c>
      <c r="B4" s="128">
        <v>124.64895906999999</v>
      </c>
      <c r="C4" s="128">
        <v>69.251555999999994</v>
      </c>
      <c r="D4" s="128">
        <v>7.5331501300000001</v>
      </c>
      <c r="E4" s="128">
        <v>177.74150399999999</v>
      </c>
      <c r="F4" s="128">
        <v>5.0999999999999999E-7</v>
      </c>
      <c r="G4" s="128">
        <v>0</v>
      </c>
      <c r="H4" s="128">
        <f>SUM(B4:G4)</f>
        <v>379.17516970999998</v>
      </c>
      <c r="J4" s="32"/>
      <c r="K4" s="32"/>
    </row>
    <row r="5" spans="1:15" x14ac:dyDescent="0.25">
      <c r="A5" s="5" t="s">
        <v>67</v>
      </c>
      <c r="B5" s="128">
        <v>0</v>
      </c>
      <c r="C5" s="128">
        <v>146.65411017</v>
      </c>
      <c r="D5" s="128">
        <v>0</v>
      </c>
      <c r="E5" s="128">
        <v>12.63655058</v>
      </c>
      <c r="F5" s="128">
        <v>230.16301936000002</v>
      </c>
      <c r="G5" s="128">
        <v>-200.84487518</v>
      </c>
      <c r="H5" s="128">
        <f t="shared" ref="H5:H16" si="0">SUM(B5:G5)</f>
        <v>188.60880493000005</v>
      </c>
      <c r="J5" s="32"/>
      <c r="K5" s="32"/>
    </row>
    <row r="6" spans="1:15" x14ac:dyDescent="0.25">
      <c r="A6" s="6" t="s">
        <v>1</v>
      </c>
      <c r="B6" s="128">
        <v>256</v>
      </c>
      <c r="C6" s="128">
        <v>1710</v>
      </c>
      <c r="D6" s="128">
        <v>0</v>
      </c>
      <c r="E6" s="128">
        <v>0</v>
      </c>
      <c r="F6" s="128">
        <v>0</v>
      </c>
      <c r="G6" s="128">
        <v>0</v>
      </c>
      <c r="H6" s="128">
        <v>1966</v>
      </c>
      <c r="J6" s="32"/>
      <c r="K6" s="32"/>
    </row>
    <row r="7" spans="1:15" x14ac:dyDescent="0.25">
      <c r="A7" s="6" t="s">
        <v>68</v>
      </c>
      <c r="B7" s="128">
        <v>0</v>
      </c>
      <c r="C7" s="128">
        <v>22.628329309999998</v>
      </c>
      <c r="D7" s="128">
        <v>3.0000000000000001E-6</v>
      </c>
      <c r="E7" s="128">
        <v>1.21111499</v>
      </c>
      <c r="F7" s="128">
        <v>75</v>
      </c>
      <c r="G7" s="128">
        <v>0</v>
      </c>
      <c r="H7" s="128">
        <f t="shared" si="0"/>
        <v>98.839447299999989</v>
      </c>
      <c r="J7" s="32"/>
      <c r="K7" s="32"/>
    </row>
    <row r="8" spans="1:15" x14ac:dyDescent="0.25">
      <c r="A8" s="7" t="s">
        <v>2</v>
      </c>
      <c r="B8" s="128">
        <v>7187</v>
      </c>
      <c r="C8" s="128">
        <v>28894</v>
      </c>
      <c r="D8" s="128">
        <v>9.9999999999999995E-7</v>
      </c>
      <c r="E8" s="128">
        <v>0</v>
      </c>
      <c r="F8" s="128">
        <v>3558.3910119900002</v>
      </c>
      <c r="G8" s="128">
        <v>-3256.6347109399999</v>
      </c>
      <c r="H8" s="128">
        <v>36382</v>
      </c>
      <c r="J8" s="32"/>
      <c r="K8" s="32"/>
    </row>
    <row r="9" spans="1:15" x14ac:dyDescent="0.25">
      <c r="A9" s="7" t="s">
        <v>3</v>
      </c>
      <c r="B9" s="128">
        <v>0</v>
      </c>
      <c r="C9" s="128">
        <v>9304.5149020900008</v>
      </c>
      <c r="D9" s="128">
        <v>0</v>
      </c>
      <c r="E9" s="128">
        <v>0</v>
      </c>
      <c r="F9" s="128">
        <v>0</v>
      </c>
      <c r="G9" s="128">
        <v>0</v>
      </c>
      <c r="H9" s="128">
        <f t="shared" si="0"/>
        <v>9304.5149020900008</v>
      </c>
      <c r="J9" s="32"/>
      <c r="K9" s="32"/>
    </row>
    <row r="10" spans="1:15" x14ac:dyDescent="0.25">
      <c r="A10" s="7" t="s">
        <v>4</v>
      </c>
      <c r="B10" s="128">
        <v>909.62313353000002</v>
      </c>
      <c r="C10" s="128">
        <v>13675.503068970002</v>
      </c>
      <c r="D10" s="128">
        <v>26.684676360000001</v>
      </c>
      <c r="E10" s="128">
        <v>34.770962539999999</v>
      </c>
      <c r="F10" s="128">
        <v>82.411459790000009</v>
      </c>
      <c r="G10" s="128">
        <v>-357.75299758</v>
      </c>
      <c r="H10" s="128">
        <f t="shared" si="0"/>
        <v>14371.240303610002</v>
      </c>
      <c r="J10" s="32"/>
      <c r="K10" s="32"/>
    </row>
    <row r="11" spans="1:15" x14ac:dyDescent="0.25">
      <c r="A11" s="7" t="s">
        <v>5</v>
      </c>
      <c r="B11" s="128">
        <v>203.93461949000002</v>
      </c>
      <c r="C11" s="128">
        <v>8713.729973200001</v>
      </c>
      <c r="D11" s="128">
        <v>0</v>
      </c>
      <c r="E11" s="128">
        <v>0</v>
      </c>
      <c r="F11" s="128">
        <v>0</v>
      </c>
      <c r="G11" s="128">
        <v>0</v>
      </c>
      <c r="H11" s="128">
        <f t="shared" si="0"/>
        <v>8917.6645926900019</v>
      </c>
      <c r="J11" s="32"/>
      <c r="K11" s="32"/>
    </row>
    <row r="12" spans="1:15" x14ac:dyDescent="0.25">
      <c r="A12" s="5" t="s">
        <v>6</v>
      </c>
      <c r="B12" s="128">
        <v>-6.9722780499999999</v>
      </c>
      <c r="C12" s="128">
        <v>0</v>
      </c>
      <c r="D12" s="128">
        <v>0</v>
      </c>
      <c r="E12" s="128">
        <v>-1.9335</v>
      </c>
      <c r="F12" s="128">
        <v>118.0085078</v>
      </c>
      <c r="G12" s="128">
        <v>0</v>
      </c>
      <c r="H12" s="128">
        <f t="shared" si="0"/>
        <v>109.10272975000001</v>
      </c>
      <c r="J12" s="32"/>
      <c r="K12" s="32"/>
    </row>
    <row r="13" spans="1:15" x14ac:dyDescent="0.25">
      <c r="A13" s="5" t="s">
        <v>7</v>
      </c>
      <c r="B13" s="128">
        <v>367.18073333000001</v>
      </c>
      <c r="C13" s="128">
        <v>162.68377966999998</v>
      </c>
      <c r="D13" s="128">
        <v>0</v>
      </c>
      <c r="E13" s="128">
        <v>0</v>
      </c>
      <c r="F13" s="128">
        <v>0</v>
      </c>
      <c r="G13" s="128">
        <v>0</v>
      </c>
      <c r="H13" s="128">
        <f t="shared" si="0"/>
        <v>529.86451299999999</v>
      </c>
      <c r="J13" s="32"/>
      <c r="K13" s="32"/>
    </row>
    <row r="14" spans="1:15" x14ac:dyDescent="0.25">
      <c r="A14" s="5" t="s">
        <v>8</v>
      </c>
      <c r="B14" s="128">
        <v>161.14940056999998</v>
      </c>
      <c r="C14" s="128">
        <v>449.26931194999997</v>
      </c>
      <c r="D14" s="128">
        <v>0.48639146999999999</v>
      </c>
      <c r="E14" s="128">
        <v>1.5480565400000001</v>
      </c>
      <c r="F14" s="128">
        <v>58.448254670000004</v>
      </c>
      <c r="G14" s="128">
        <v>-3.7455331000000003</v>
      </c>
      <c r="H14" s="128">
        <f t="shared" si="0"/>
        <v>667.15588209999987</v>
      </c>
      <c r="J14" s="32"/>
      <c r="K14" s="32"/>
    </row>
    <row r="15" spans="1:15" x14ac:dyDescent="0.25">
      <c r="A15" s="5" t="s">
        <v>9</v>
      </c>
      <c r="B15" s="128">
        <v>337.01984214999999</v>
      </c>
      <c r="C15" s="128">
        <v>1940.0889019599999</v>
      </c>
      <c r="D15" s="128">
        <v>90.485976129999997</v>
      </c>
      <c r="E15" s="128">
        <v>70.111734589999998</v>
      </c>
      <c r="F15" s="128">
        <v>386.27554429000003</v>
      </c>
      <c r="G15" s="128">
        <v>0</v>
      </c>
      <c r="H15" s="128">
        <f t="shared" si="0"/>
        <v>2823.9819991200002</v>
      </c>
      <c r="J15" s="32"/>
      <c r="K15" s="32"/>
    </row>
    <row r="16" spans="1:15" x14ac:dyDescent="0.25">
      <c r="A16" s="5" t="s">
        <v>84</v>
      </c>
      <c r="B16" s="128">
        <v>0</v>
      </c>
      <c r="C16" s="128">
        <v>0</v>
      </c>
      <c r="D16" s="128">
        <v>28.74128</v>
      </c>
      <c r="E16" s="128">
        <v>0</v>
      </c>
      <c r="F16" s="128">
        <v>0</v>
      </c>
      <c r="G16" s="128">
        <v>2.2720440000000002</v>
      </c>
      <c r="H16" s="128">
        <f t="shared" si="0"/>
        <v>31.013324000000001</v>
      </c>
      <c r="J16" s="32"/>
      <c r="K16" s="32"/>
    </row>
    <row r="17" spans="1:11" x14ac:dyDescent="0.25">
      <c r="A17" s="18" t="s">
        <v>10</v>
      </c>
      <c r="B17" s="129">
        <v>9539</v>
      </c>
      <c r="C17" s="129">
        <f t="shared" ref="C17:E17" si="1">SUM(C4:C16)</f>
        <v>65088.323933320004</v>
      </c>
      <c r="D17" s="129">
        <f t="shared" si="1"/>
        <v>153.93147808999998</v>
      </c>
      <c r="E17" s="129">
        <f t="shared" si="1"/>
        <v>296.08642323999999</v>
      </c>
      <c r="F17" s="129">
        <f>SUM(F4:F16)</f>
        <v>4508.6977984100004</v>
      </c>
      <c r="G17" s="129">
        <f>SUM(G4:G16)</f>
        <v>-3816.7060728000001</v>
      </c>
      <c r="H17" s="129">
        <f>SUM(H4:H16)</f>
        <v>75769.161668299988</v>
      </c>
      <c r="J17" s="32"/>
      <c r="K17" s="32"/>
    </row>
    <row r="18" spans="1:11" x14ac:dyDescent="0.25">
      <c r="B18" s="130"/>
      <c r="C18" s="130"/>
      <c r="D18" s="130"/>
      <c r="E18" s="130"/>
      <c r="F18" s="130"/>
      <c r="G18" s="130"/>
      <c r="H18" s="130"/>
      <c r="J18" s="32"/>
      <c r="K18" s="32"/>
    </row>
    <row r="19" spans="1:11" x14ac:dyDescent="0.25">
      <c r="A19" s="19" t="s">
        <v>58</v>
      </c>
      <c r="B19" s="128">
        <v>1999</v>
      </c>
      <c r="C19" s="128">
        <v>5190</v>
      </c>
      <c r="D19" s="128">
        <v>123.26918856</v>
      </c>
      <c r="E19" s="128">
        <v>201.05267118999998</v>
      </c>
      <c r="F19" s="128">
        <v>-1079</v>
      </c>
      <c r="G19" s="128">
        <v>-127</v>
      </c>
      <c r="H19" s="128">
        <f t="shared" ref="H19:H20" si="2">SUM(B19:G19)</f>
        <v>6307.3218597499999</v>
      </c>
      <c r="J19" s="32"/>
      <c r="K19" s="32"/>
    </row>
    <row r="20" spans="1:11" x14ac:dyDescent="0.25">
      <c r="A20" s="19" t="s">
        <v>17</v>
      </c>
      <c r="B20" s="131">
        <v>0</v>
      </c>
      <c r="C20" s="131">
        <v>0</v>
      </c>
      <c r="D20" s="131">
        <v>0</v>
      </c>
      <c r="E20" s="131">
        <v>0</v>
      </c>
      <c r="F20" s="131">
        <v>2</v>
      </c>
      <c r="G20" s="131">
        <v>0</v>
      </c>
      <c r="H20" s="128">
        <f t="shared" si="2"/>
        <v>2</v>
      </c>
      <c r="J20" s="32"/>
      <c r="K20" s="32"/>
    </row>
    <row r="21" spans="1:11" x14ac:dyDescent="0.25">
      <c r="A21" s="20" t="s">
        <v>18</v>
      </c>
      <c r="B21" s="129">
        <f t="shared" ref="B21:G21" si="3">SUM(B19:B20)</f>
        <v>1999</v>
      </c>
      <c r="C21" s="129">
        <f t="shared" si="3"/>
        <v>5190</v>
      </c>
      <c r="D21" s="129">
        <f t="shared" si="3"/>
        <v>123.26918856</v>
      </c>
      <c r="E21" s="129">
        <f t="shared" si="3"/>
        <v>201.05267118999998</v>
      </c>
      <c r="F21" s="129">
        <f t="shared" si="3"/>
        <v>-1077</v>
      </c>
      <c r="G21" s="129">
        <f t="shared" si="3"/>
        <v>-127</v>
      </c>
      <c r="H21" s="129">
        <f t="shared" ref="H21" si="4">SUM(H19:H20)</f>
        <v>6309.3218597499999</v>
      </c>
      <c r="J21" s="32"/>
      <c r="K21" s="32"/>
    </row>
    <row r="22" spans="1:11" x14ac:dyDescent="0.25">
      <c r="A22" s="21"/>
      <c r="B22" s="131"/>
      <c r="C22" s="131"/>
      <c r="D22" s="131"/>
      <c r="E22" s="131"/>
      <c r="F22" s="131"/>
      <c r="G22" s="131"/>
      <c r="H22" s="131"/>
      <c r="J22" s="32"/>
      <c r="K22" s="32"/>
    </row>
    <row r="23" spans="1:11" x14ac:dyDescent="0.25">
      <c r="A23" s="5" t="s">
        <v>19</v>
      </c>
      <c r="B23" s="128">
        <v>19</v>
      </c>
      <c r="C23" s="128">
        <v>0</v>
      </c>
      <c r="D23" s="128">
        <v>0</v>
      </c>
      <c r="E23" s="128">
        <v>0</v>
      </c>
      <c r="F23" s="128">
        <v>990.36479959999997</v>
      </c>
      <c r="G23" s="128">
        <v>-19</v>
      </c>
      <c r="H23" s="128">
        <f t="shared" ref="H23:H33" si="5">SUM(B23:G23)</f>
        <v>990.36479959999997</v>
      </c>
      <c r="J23" s="32"/>
      <c r="K23" s="32"/>
    </row>
    <row r="24" spans="1:11" x14ac:dyDescent="0.25">
      <c r="A24" s="5" t="s">
        <v>20</v>
      </c>
      <c r="B24" s="128">
        <v>7009.8271166899995</v>
      </c>
      <c r="C24" s="128">
        <v>37504.784610670009</v>
      </c>
      <c r="D24" s="128">
        <v>0</v>
      </c>
      <c r="E24" s="128">
        <v>0</v>
      </c>
      <c r="F24" s="128">
        <v>0</v>
      </c>
      <c r="G24" s="128">
        <v>-2876.61322307</v>
      </c>
      <c r="H24" s="128">
        <f t="shared" si="5"/>
        <v>41637.998504290008</v>
      </c>
      <c r="J24" s="32"/>
      <c r="K24" s="32"/>
    </row>
    <row r="25" spans="1:11" x14ac:dyDescent="0.25">
      <c r="A25" s="5" t="s">
        <v>21</v>
      </c>
      <c r="B25" s="128">
        <v>0</v>
      </c>
      <c r="C25" s="128">
        <v>12322.867982719999</v>
      </c>
      <c r="D25" s="128">
        <v>0</v>
      </c>
      <c r="E25" s="128">
        <v>0</v>
      </c>
      <c r="F25" s="128">
        <v>0</v>
      </c>
      <c r="G25" s="128">
        <v>0</v>
      </c>
      <c r="H25" s="128">
        <f t="shared" si="5"/>
        <v>12322.867982719999</v>
      </c>
      <c r="J25" s="32"/>
      <c r="K25" s="32"/>
    </row>
    <row r="26" spans="1:11" x14ac:dyDescent="0.25">
      <c r="A26" s="5" t="s">
        <v>22</v>
      </c>
      <c r="B26" s="128">
        <v>0</v>
      </c>
      <c r="C26" s="128">
        <v>0</v>
      </c>
      <c r="D26" s="128">
        <v>0</v>
      </c>
      <c r="E26" s="128">
        <v>0</v>
      </c>
      <c r="F26" s="128">
        <v>3745.6171251700002</v>
      </c>
      <c r="G26" s="128">
        <v>0</v>
      </c>
      <c r="H26" s="128">
        <f t="shared" si="5"/>
        <v>3745.6171251700002</v>
      </c>
      <c r="J26" s="32"/>
      <c r="K26" s="32"/>
    </row>
    <row r="27" spans="1:11" x14ac:dyDescent="0.25">
      <c r="A27" s="5" t="s">
        <v>23</v>
      </c>
      <c r="B27" s="128">
        <v>0.9407329499999999</v>
      </c>
      <c r="C27" s="128">
        <v>3.7070311299999998</v>
      </c>
      <c r="D27" s="128">
        <v>0</v>
      </c>
      <c r="E27" s="128">
        <v>0.61551851000000002</v>
      </c>
      <c r="F27" s="128">
        <v>34.136855159999996</v>
      </c>
      <c r="G27" s="128">
        <v>0</v>
      </c>
      <c r="H27" s="128">
        <f t="shared" si="5"/>
        <v>39.400137749999999</v>
      </c>
      <c r="J27" s="32"/>
      <c r="K27" s="32"/>
    </row>
    <row r="28" spans="1:11" x14ac:dyDescent="0.25">
      <c r="A28" s="5" t="s">
        <v>24</v>
      </c>
      <c r="B28" s="128">
        <v>0</v>
      </c>
      <c r="C28" s="128">
        <v>29.87310085</v>
      </c>
      <c r="D28" s="128">
        <v>5.5149999999999997</v>
      </c>
      <c r="E28" s="128">
        <v>10.460488960000001</v>
      </c>
      <c r="F28" s="128">
        <v>506.56517395999998</v>
      </c>
      <c r="G28" s="128">
        <v>-502.90973975000003</v>
      </c>
      <c r="H28" s="128">
        <f t="shared" si="5"/>
        <v>49.504024019999918</v>
      </c>
      <c r="J28" s="32"/>
      <c r="K28" s="32"/>
    </row>
    <row r="29" spans="1:11" x14ac:dyDescent="0.25">
      <c r="A29" s="5" t="s">
        <v>5</v>
      </c>
      <c r="B29" s="128">
        <v>65.303524969999998</v>
      </c>
      <c r="C29" s="128">
        <v>1297.18877066</v>
      </c>
      <c r="D29" s="128">
        <v>0</v>
      </c>
      <c r="E29" s="128">
        <v>0</v>
      </c>
      <c r="F29" s="128">
        <v>0</v>
      </c>
      <c r="G29" s="128">
        <v>0</v>
      </c>
      <c r="H29" s="128">
        <f t="shared" si="5"/>
        <v>1362.4922956299999</v>
      </c>
      <c r="J29" s="32"/>
      <c r="K29" s="32"/>
    </row>
    <row r="30" spans="1:11" x14ac:dyDescent="0.25">
      <c r="A30" s="5" t="s">
        <v>25</v>
      </c>
      <c r="B30" s="128">
        <v>84.628933340000003</v>
      </c>
      <c r="C30" s="128">
        <v>-140.78100011000001</v>
      </c>
      <c r="D30" s="128">
        <v>3.6534930000000001</v>
      </c>
      <c r="E30" s="128">
        <v>3.2071507499999998</v>
      </c>
      <c r="F30" s="128">
        <v>87.902800260000006</v>
      </c>
      <c r="G30" s="128">
        <v>-38.611376999999997</v>
      </c>
      <c r="H30" s="128">
        <v>0</v>
      </c>
      <c r="J30" s="32"/>
      <c r="K30" s="32"/>
    </row>
    <row r="31" spans="1:11" x14ac:dyDescent="0.25">
      <c r="A31" s="5" t="s">
        <v>26</v>
      </c>
      <c r="B31" s="128">
        <v>61.751429569999999</v>
      </c>
      <c r="C31" s="128">
        <v>619.59833041999991</v>
      </c>
      <c r="D31" s="128">
        <v>9.9999999999999995E-7</v>
      </c>
      <c r="E31" s="128">
        <v>44.324578330000001</v>
      </c>
      <c r="F31" s="128">
        <v>3.90654E-3</v>
      </c>
      <c r="G31" s="128">
        <v>-225.88582962999999</v>
      </c>
      <c r="H31" s="128">
        <f t="shared" si="5"/>
        <v>499.79241622999996</v>
      </c>
      <c r="J31" s="32"/>
      <c r="K31" s="32"/>
    </row>
    <row r="32" spans="1:11" x14ac:dyDescent="0.25">
      <c r="A32" s="5" t="s">
        <v>27</v>
      </c>
      <c r="B32" s="128">
        <v>166.70683863999997</v>
      </c>
      <c r="C32" s="128">
        <v>7765.6902889400008</v>
      </c>
      <c r="D32" s="128">
        <v>0</v>
      </c>
      <c r="E32" s="128">
        <v>0</v>
      </c>
      <c r="F32" s="128">
        <v>105</v>
      </c>
      <c r="G32" s="128">
        <v>0</v>
      </c>
      <c r="H32" s="128">
        <f t="shared" si="5"/>
        <v>8037.3971275800004</v>
      </c>
      <c r="J32" s="32"/>
      <c r="K32" s="32"/>
    </row>
    <row r="33" spans="1:11" x14ac:dyDescent="0.25">
      <c r="A33" s="5" t="s">
        <v>28</v>
      </c>
      <c r="B33" s="128">
        <v>132.16061761</v>
      </c>
      <c r="C33" s="128">
        <v>495.29222386999999</v>
      </c>
      <c r="D33" s="128">
        <v>21.64787853</v>
      </c>
      <c r="E33" s="128">
        <v>36.415109340000001</v>
      </c>
      <c r="F33" s="128">
        <v>115.55052013</v>
      </c>
      <c r="G33" s="128">
        <v>-26.885672489999997</v>
      </c>
      <c r="H33" s="128">
        <f t="shared" si="5"/>
        <v>774.18067698999982</v>
      </c>
      <c r="J33" s="32"/>
      <c r="K33" s="32"/>
    </row>
    <row r="34" spans="1:11" x14ac:dyDescent="0.25">
      <c r="A34" s="5" t="s">
        <v>88</v>
      </c>
      <c r="B34" s="128">
        <v>0</v>
      </c>
      <c r="C34" s="128">
        <v>0</v>
      </c>
      <c r="D34" s="128">
        <v>0</v>
      </c>
      <c r="E34" s="128">
        <v>0</v>
      </c>
      <c r="F34" s="128">
        <v>0</v>
      </c>
      <c r="G34" s="128">
        <v>0</v>
      </c>
      <c r="H34" s="128">
        <v>0</v>
      </c>
      <c r="J34" s="32"/>
      <c r="K34" s="32"/>
    </row>
    <row r="35" spans="1:11" x14ac:dyDescent="0.25">
      <c r="A35" s="20" t="s">
        <v>29</v>
      </c>
      <c r="B35" s="129">
        <f>SUM(B23:B34)</f>
        <v>7540.3191937699994</v>
      </c>
      <c r="C35" s="129">
        <f t="shared" ref="C35:H35" si="6">SUM(C23:C34)</f>
        <v>59898.221339150012</v>
      </c>
      <c r="D35" s="129">
        <f t="shared" si="6"/>
        <v>30.816372529999999</v>
      </c>
      <c r="E35" s="129">
        <f t="shared" si="6"/>
        <v>95.022845889999999</v>
      </c>
      <c r="F35" s="129">
        <f t="shared" si="6"/>
        <v>5585.1411808199991</v>
      </c>
      <c r="G35" s="129">
        <f t="shared" si="6"/>
        <v>-3689.9058419400003</v>
      </c>
      <c r="H35" s="129">
        <v>69459.4843463</v>
      </c>
      <c r="J35" s="32"/>
      <c r="K35" s="32"/>
    </row>
    <row r="36" spans="1:11" ht="15.75" thickBot="1" x14ac:dyDescent="0.3">
      <c r="A36" s="20"/>
      <c r="B36" s="131"/>
      <c r="C36" s="131"/>
      <c r="D36" s="131"/>
      <c r="E36" s="131"/>
      <c r="F36" s="131"/>
      <c r="G36" s="131"/>
      <c r="H36" s="131"/>
      <c r="J36" s="32"/>
      <c r="K36" s="32"/>
    </row>
    <row r="37" spans="1:11" ht="15.75" thickTop="1" x14ac:dyDescent="0.25">
      <c r="A37" s="83" t="s">
        <v>70</v>
      </c>
      <c r="B37" s="132">
        <f>B21+B35</f>
        <v>9539.3191937699994</v>
      </c>
      <c r="C37" s="132">
        <f t="shared" ref="C37:E37" si="7">C21+C35</f>
        <v>65088.221339150012</v>
      </c>
      <c r="D37" s="132">
        <f t="shared" si="7"/>
        <v>154.08556109</v>
      </c>
      <c r="E37" s="132">
        <f t="shared" si="7"/>
        <v>296.07551708</v>
      </c>
      <c r="F37" s="132">
        <v>4509</v>
      </c>
      <c r="G37" s="132">
        <f>G21+G35</f>
        <v>-3816.9058419400003</v>
      </c>
      <c r="H37" s="132">
        <f>H21+H35</f>
        <v>75768.806206049994</v>
      </c>
      <c r="J37" s="32"/>
      <c r="K37" s="32"/>
    </row>
    <row r="38" spans="1:11" x14ac:dyDescent="0.25">
      <c r="A38" s="20"/>
      <c r="B38" s="15"/>
      <c r="C38" s="15"/>
      <c r="D38" s="15"/>
      <c r="E38" s="15"/>
      <c r="F38" s="15"/>
      <c r="G38" s="15"/>
      <c r="H38" s="15"/>
      <c r="J38" s="32"/>
    </row>
    <row r="39" spans="1:11" x14ac:dyDescent="0.25">
      <c r="A39" s="1"/>
      <c r="B39" s="76"/>
      <c r="C39" s="76"/>
      <c r="D39" s="76"/>
      <c r="E39" s="76"/>
      <c r="F39" s="76"/>
      <c r="G39" s="76"/>
      <c r="H39" s="76"/>
      <c r="J39" s="32"/>
    </row>
    <row r="40" spans="1:11" ht="68.25" customHeight="1" x14ac:dyDescent="0.25">
      <c r="A40" s="26" t="s">
        <v>96</v>
      </c>
      <c r="B40" s="38" t="s">
        <v>52</v>
      </c>
      <c r="C40" s="38" t="s">
        <v>53</v>
      </c>
      <c r="D40" s="38" t="s">
        <v>95</v>
      </c>
      <c r="E40" s="38" t="s">
        <v>54</v>
      </c>
      <c r="F40" s="38" t="s">
        <v>55</v>
      </c>
      <c r="G40" s="38" t="s">
        <v>56</v>
      </c>
      <c r="H40" s="38" t="s">
        <v>57</v>
      </c>
      <c r="J40" s="32"/>
      <c r="K40" s="32"/>
    </row>
    <row r="41" spans="1:11" x14ac:dyDescent="0.25">
      <c r="A41" s="22"/>
      <c r="B41" s="2"/>
      <c r="C41" s="2"/>
      <c r="D41" s="2"/>
      <c r="E41" s="2"/>
      <c r="F41" s="2"/>
      <c r="G41" s="2"/>
      <c r="H41" s="2"/>
      <c r="J41" s="32"/>
      <c r="K41" s="32"/>
    </row>
    <row r="42" spans="1:11" x14ac:dyDescent="0.25">
      <c r="A42" s="5" t="s">
        <v>0</v>
      </c>
      <c r="B42" s="35">
        <v>125</v>
      </c>
      <c r="C42" s="107">
        <v>155</v>
      </c>
      <c r="D42" s="107">
        <v>8</v>
      </c>
      <c r="E42" s="107">
        <v>179</v>
      </c>
      <c r="F42" s="107">
        <v>0</v>
      </c>
      <c r="G42" s="107">
        <v>0</v>
      </c>
      <c r="H42" s="107">
        <v>466</v>
      </c>
      <c r="J42" s="32"/>
      <c r="K42" s="32"/>
    </row>
    <row r="43" spans="1:11" x14ac:dyDescent="0.25">
      <c r="A43" s="5" t="s">
        <v>67</v>
      </c>
      <c r="B43" s="107">
        <v>0</v>
      </c>
      <c r="C43" s="107">
        <v>149</v>
      </c>
      <c r="D43" s="107">
        <v>0</v>
      </c>
      <c r="E43" s="107">
        <v>12</v>
      </c>
      <c r="F43" s="107">
        <v>232</v>
      </c>
      <c r="G43" s="107">
        <v>-205</v>
      </c>
      <c r="H43" s="107">
        <v>189</v>
      </c>
      <c r="J43" s="32"/>
      <c r="K43" s="32"/>
    </row>
    <row r="44" spans="1:11" x14ac:dyDescent="0.25">
      <c r="A44" s="6" t="s">
        <v>1</v>
      </c>
      <c r="B44" s="107">
        <v>257</v>
      </c>
      <c r="C44" s="107">
        <v>1683</v>
      </c>
      <c r="D44" s="107">
        <v>0</v>
      </c>
      <c r="E44" s="107">
        <v>0</v>
      </c>
      <c r="F44" s="107">
        <v>0</v>
      </c>
      <c r="G44" s="107">
        <v>0</v>
      </c>
      <c r="H44" s="107">
        <v>1940</v>
      </c>
      <c r="J44" s="32"/>
      <c r="K44" s="32"/>
    </row>
    <row r="45" spans="1:11" x14ac:dyDescent="0.25">
      <c r="A45" s="6" t="s">
        <v>68</v>
      </c>
      <c r="B45" s="107">
        <v>0</v>
      </c>
      <c r="C45" s="107">
        <v>24</v>
      </c>
      <c r="D45" s="107">
        <v>0</v>
      </c>
      <c r="E45" s="107">
        <v>1</v>
      </c>
      <c r="F45" s="107">
        <v>74</v>
      </c>
      <c r="G45" s="107">
        <v>0</v>
      </c>
      <c r="H45" s="107">
        <v>99</v>
      </c>
      <c r="J45" s="32"/>
      <c r="K45" s="32"/>
    </row>
    <row r="46" spans="1:11" x14ac:dyDescent="0.25">
      <c r="A46" s="7" t="s">
        <v>2</v>
      </c>
      <c r="B46" s="107">
        <v>6814</v>
      </c>
      <c r="C46" s="107">
        <v>27825</v>
      </c>
      <c r="D46" s="107">
        <v>0</v>
      </c>
      <c r="E46" s="107">
        <v>0</v>
      </c>
      <c r="F46" s="107">
        <v>3245</v>
      </c>
      <c r="G46" s="107">
        <v>-3176</v>
      </c>
      <c r="H46" s="107">
        <v>34707</v>
      </c>
      <c r="J46" s="32"/>
      <c r="K46" s="32"/>
    </row>
    <row r="47" spans="1:11" x14ac:dyDescent="0.25">
      <c r="A47" s="7" t="s">
        <v>3</v>
      </c>
      <c r="B47" s="107">
        <v>0</v>
      </c>
      <c r="C47" s="107">
        <v>9571</v>
      </c>
      <c r="D47" s="107">
        <v>0</v>
      </c>
      <c r="E47" s="107">
        <v>0</v>
      </c>
      <c r="F47" s="107">
        <v>0</v>
      </c>
      <c r="G47" s="107">
        <v>0</v>
      </c>
      <c r="H47" s="107">
        <v>9571</v>
      </c>
      <c r="J47" s="32"/>
      <c r="K47" s="32"/>
    </row>
    <row r="48" spans="1:11" x14ac:dyDescent="0.25">
      <c r="A48" s="7" t="s">
        <v>4</v>
      </c>
      <c r="B48" s="107">
        <v>644</v>
      </c>
      <c r="C48" s="107">
        <v>11871</v>
      </c>
      <c r="D48" s="107">
        <v>29</v>
      </c>
      <c r="E48" s="107">
        <v>42</v>
      </c>
      <c r="F48" s="107">
        <v>82</v>
      </c>
      <c r="G48" s="107">
        <v>-337</v>
      </c>
      <c r="H48" s="107">
        <v>12332</v>
      </c>
      <c r="J48" s="32"/>
      <c r="K48" s="32"/>
    </row>
    <row r="49" spans="1:11" x14ac:dyDescent="0.25">
      <c r="A49" s="7" t="s">
        <v>5</v>
      </c>
      <c r="B49" s="107">
        <v>120</v>
      </c>
      <c r="C49" s="107">
        <v>5839</v>
      </c>
      <c r="D49" s="107">
        <v>0</v>
      </c>
      <c r="E49" s="107">
        <v>0</v>
      </c>
      <c r="F49" s="107">
        <v>0</v>
      </c>
      <c r="G49" s="107">
        <v>0</v>
      </c>
      <c r="H49" s="107">
        <v>5959</v>
      </c>
      <c r="J49" s="32"/>
      <c r="K49" s="32"/>
    </row>
    <row r="50" spans="1:11" x14ac:dyDescent="0.25">
      <c r="A50" s="5" t="s">
        <v>6</v>
      </c>
      <c r="B50" s="107">
        <v>-8</v>
      </c>
      <c r="C50" s="107">
        <v>0</v>
      </c>
      <c r="D50" s="107">
        <v>0</v>
      </c>
      <c r="E50" s="107">
        <v>-2</v>
      </c>
      <c r="F50" s="107">
        <v>206</v>
      </c>
      <c r="G50" s="107">
        <v>0</v>
      </c>
      <c r="H50" s="107">
        <v>197</v>
      </c>
      <c r="J50" s="32"/>
      <c r="K50" s="32"/>
    </row>
    <row r="51" spans="1:11" x14ac:dyDescent="0.25">
      <c r="A51" s="5" t="s">
        <v>7</v>
      </c>
      <c r="B51" s="107">
        <v>405</v>
      </c>
      <c r="C51" s="107">
        <v>166</v>
      </c>
      <c r="D51" s="107">
        <v>0</v>
      </c>
      <c r="E51" s="107">
        <v>0</v>
      </c>
      <c r="F51" s="107">
        <v>0</v>
      </c>
      <c r="G51" s="107">
        <v>0</v>
      </c>
      <c r="H51" s="107">
        <v>571</v>
      </c>
      <c r="J51" s="32"/>
      <c r="K51" s="32"/>
    </row>
    <row r="52" spans="1:11" x14ac:dyDescent="0.25">
      <c r="A52" s="5" t="s">
        <v>8</v>
      </c>
      <c r="B52" s="107">
        <v>154</v>
      </c>
      <c r="C52" s="107">
        <v>591</v>
      </c>
      <c r="D52" s="107">
        <v>4</v>
      </c>
      <c r="E52" s="107">
        <v>1</v>
      </c>
      <c r="F52" s="107">
        <v>-26</v>
      </c>
      <c r="G52" s="107">
        <v>-2</v>
      </c>
      <c r="H52" s="107">
        <v>722</v>
      </c>
      <c r="J52" s="32"/>
      <c r="K52" s="32"/>
    </row>
    <row r="53" spans="1:11" x14ac:dyDescent="0.25">
      <c r="A53" s="5" t="s">
        <v>9</v>
      </c>
      <c r="B53" s="107">
        <v>232</v>
      </c>
      <c r="C53" s="107">
        <v>2056</v>
      </c>
      <c r="D53" s="107">
        <v>85</v>
      </c>
      <c r="E53" s="107">
        <v>46</v>
      </c>
      <c r="F53" s="107">
        <v>485</v>
      </c>
      <c r="G53" s="107">
        <v>0</v>
      </c>
      <c r="H53" s="107">
        <v>2905</v>
      </c>
      <c r="J53" s="32"/>
      <c r="K53" s="32"/>
    </row>
    <row r="54" spans="1:11" x14ac:dyDescent="0.25">
      <c r="A54" s="5" t="s">
        <v>84</v>
      </c>
      <c r="B54" s="107">
        <v>0</v>
      </c>
      <c r="C54" s="107">
        <v>0</v>
      </c>
      <c r="D54" s="107">
        <v>63</v>
      </c>
      <c r="E54" s="107">
        <v>0</v>
      </c>
      <c r="F54" s="107">
        <v>0</v>
      </c>
      <c r="G54" s="107">
        <v>-2</v>
      </c>
      <c r="H54" s="107">
        <v>61</v>
      </c>
      <c r="J54" s="32"/>
      <c r="K54" s="32"/>
    </row>
    <row r="55" spans="1:11" x14ac:dyDescent="0.25">
      <c r="A55" s="18" t="s">
        <v>10</v>
      </c>
      <c r="B55" s="108">
        <v>8744</v>
      </c>
      <c r="C55" s="108">
        <v>59931</v>
      </c>
      <c r="D55" s="108">
        <v>189</v>
      </c>
      <c r="E55" s="108">
        <v>280</v>
      </c>
      <c r="F55" s="108">
        <v>4299</v>
      </c>
      <c r="G55" s="108">
        <v>-3721</v>
      </c>
      <c r="H55" s="108">
        <v>69721</v>
      </c>
      <c r="J55" s="32"/>
      <c r="K55" s="32"/>
    </row>
    <row r="56" spans="1:11" x14ac:dyDescent="0.25">
      <c r="A56" s="22"/>
      <c r="B56" s="120"/>
      <c r="C56" s="120"/>
      <c r="D56" s="120"/>
      <c r="E56" s="120"/>
      <c r="F56" s="120"/>
      <c r="G56" s="120"/>
      <c r="H56" s="120"/>
      <c r="J56" s="32"/>
      <c r="K56" s="32"/>
    </row>
    <row r="57" spans="1:11" x14ac:dyDescent="0.25">
      <c r="A57" s="19" t="s">
        <v>58</v>
      </c>
      <c r="B57" s="107">
        <v>1912</v>
      </c>
      <c r="C57" s="107">
        <v>5298</v>
      </c>
      <c r="D57" s="107">
        <v>117</v>
      </c>
      <c r="E57" s="107">
        <v>192</v>
      </c>
      <c r="F57" s="107">
        <v>-1357</v>
      </c>
      <c r="G57" s="107">
        <v>-69</v>
      </c>
      <c r="H57" s="107">
        <v>6093</v>
      </c>
      <c r="J57" s="32"/>
      <c r="K57" s="32"/>
    </row>
    <row r="58" spans="1:11" x14ac:dyDescent="0.25">
      <c r="A58" s="19" t="s">
        <v>17</v>
      </c>
      <c r="B58" s="107">
        <v>0</v>
      </c>
      <c r="C58" s="107">
        <v>1</v>
      </c>
      <c r="D58" s="107">
        <v>0</v>
      </c>
      <c r="E58" s="107">
        <v>0</v>
      </c>
      <c r="F58" s="107">
        <v>0</v>
      </c>
      <c r="G58" s="107">
        <v>-1</v>
      </c>
      <c r="H58" s="107">
        <v>0</v>
      </c>
      <c r="J58" s="32"/>
      <c r="K58" s="32"/>
    </row>
    <row r="59" spans="1:11" x14ac:dyDescent="0.25">
      <c r="A59" s="20" t="s">
        <v>18</v>
      </c>
      <c r="B59" s="108">
        <v>1912</v>
      </c>
      <c r="C59" s="108">
        <v>5299</v>
      </c>
      <c r="D59" s="108">
        <v>117</v>
      </c>
      <c r="E59" s="108">
        <v>192</v>
      </c>
      <c r="F59" s="108">
        <v>-1357</v>
      </c>
      <c r="G59" s="108">
        <v>-70</v>
      </c>
      <c r="H59" s="108">
        <v>6093</v>
      </c>
      <c r="J59" s="32"/>
      <c r="K59" s="32"/>
    </row>
    <row r="60" spans="1:11" x14ac:dyDescent="0.25">
      <c r="A60" s="21"/>
      <c r="B60" s="107"/>
      <c r="C60" s="107"/>
      <c r="D60" s="107"/>
      <c r="E60" s="107"/>
      <c r="F60" s="107"/>
      <c r="G60" s="107"/>
      <c r="H60" s="107"/>
      <c r="J60" s="32"/>
      <c r="K60" s="32"/>
    </row>
    <row r="61" spans="1:11" x14ac:dyDescent="0.25">
      <c r="A61" s="5" t="s">
        <v>19</v>
      </c>
      <c r="B61" s="107">
        <v>19</v>
      </c>
      <c r="C61" s="107">
        <v>0</v>
      </c>
      <c r="D61" s="107">
        <v>0</v>
      </c>
      <c r="E61" s="107">
        <v>0</v>
      </c>
      <c r="F61" s="107">
        <v>990</v>
      </c>
      <c r="G61" s="107">
        <v>-19</v>
      </c>
      <c r="H61" s="107">
        <v>990</v>
      </c>
      <c r="J61" s="32"/>
      <c r="K61" s="32"/>
    </row>
    <row r="62" spans="1:11" x14ac:dyDescent="0.25">
      <c r="A62" s="5" t="s">
        <v>20</v>
      </c>
      <c r="B62" s="107">
        <v>6337</v>
      </c>
      <c r="C62" s="107">
        <v>34954</v>
      </c>
      <c r="D62" s="107">
        <v>0</v>
      </c>
      <c r="E62" s="107">
        <v>0</v>
      </c>
      <c r="F62" s="107">
        <v>0</v>
      </c>
      <c r="G62" s="107">
        <v>-2735</v>
      </c>
      <c r="H62" s="107">
        <v>38555</v>
      </c>
      <c r="J62" s="32"/>
      <c r="K62" s="32"/>
    </row>
    <row r="63" spans="1:11" x14ac:dyDescent="0.25">
      <c r="A63" s="5" t="s">
        <v>21</v>
      </c>
      <c r="B63" s="107">
        <v>0</v>
      </c>
      <c r="C63" s="107">
        <v>12477</v>
      </c>
      <c r="D63" s="107">
        <v>0</v>
      </c>
      <c r="E63" s="107">
        <v>0</v>
      </c>
      <c r="F63" s="107">
        <v>0</v>
      </c>
      <c r="G63" s="107">
        <v>0</v>
      </c>
      <c r="H63" s="107">
        <v>12477</v>
      </c>
      <c r="J63" s="32"/>
      <c r="K63" s="32"/>
    </row>
    <row r="64" spans="1:11" x14ac:dyDescent="0.25">
      <c r="A64" s="5" t="s">
        <v>22</v>
      </c>
      <c r="B64" s="107">
        <v>0</v>
      </c>
      <c r="C64" s="107">
        <v>0</v>
      </c>
      <c r="D64" s="107">
        <v>0</v>
      </c>
      <c r="E64" s="107">
        <v>0</v>
      </c>
      <c r="F64" s="107">
        <v>3860</v>
      </c>
      <c r="G64" s="107">
        <v>0</v>
      </c>
      <c r="H64" s="107">
        <v>3860</v>
      </c>
      <c r="J64" s="32"/>
      <c r="K64" s="32"/>
    </row>
    <row r="65" spans="1:11" x14ac:dyDescent="0.25">
      <c r="A65" s="5" t="s">
        <v>23</v>
      </c>
      <c r="B65" s="107">
        <v>0</v>
      </c>
      <c r="C65" s="107">
        <v>4</v>
      </c>
      <c r="D65" s="107">
        <v>0</v>
      </c>
      <c r="E65" s="107">
        <v>1</v>
      </c>
      <c r="F65" s="107">
        <v>50</v>
      </c>
      <c r="G65" s="107">
        <v>0</v>
      </c>
      <c r="H65" s="107">
        <v>54</v>
      </c>
      <c r="J65" s="32"/>
      <c r="K65" s="32"/>
    </row>
    <row r="66" spans="1:11" x14ac:dyDescent="0.25">
      <c r="A66" s="5" t="s">
        <v>24</v>
      </c>
      <c r="B66" s="107">
        <v>0</v>
      </c>
      <c r="C66" s="107">
        <v>27</v>
      </c>
      <c r="D66" s="107">
        <v>6</v>
      </c>
      <c r="E66" s="107">
        <v>11</v>
      </c>
      <c r="F66" s="107">
        <v>492</v>
      </c>
      <c r="G66" s="107">
        <v>-489</v>
      </c>
      <c r="H66" s="107">
        <v>47</v>
      </c>
      <c r="J66" s="32"/>
      <c r="K66" s="32"/>
    </row>
    <row r="67" spans="1:11" x14ac:dyDescent="0.25">
      <c r="A67" s="5" t="s">
        <v>5</v>
      </c>
      <c r="B67" s="107">
        <v>40</v>
      </c>
      <c r="C67" s="107">
        <v>636</v>
      </c>
      <c r="D67" s="107">
        <v>0</v>
      </c>
      <c r="E67" s="107">
        <v>0</v>
      </c>
      <c r="F67" s="107">
        <v>0</v>
      </c>
      <c r="G67" s="107">
        <v>0</v>
      </c>
      <c r="H67" s="107">
        <v>676</v>
      </c>
      <c r="J67" s="32"/>
      <c r="K67" s="32"/>
    </row>
    <row r="68" spans="1:11" x14ac:dyDescent="0.25">
      <c r="A68" s="5" t="s">
        <v>25</v>
      </c>
      <c r="B68" s="107">
        <v>85</v>
      </c>
      <c r="C68" s="107">
        <v>-204</v>
      </c>
      <c r="D68" s="107">
        <v>3</v>
      </c>
      <c r="E68" s="107">
        <v>3</v>
      </c>
      <c r="F68" s="107">
        <v>132</v>
      </c>
      <c r="G68" s="107">
        <v>-19</v>
      </c>
      <c r="H68" s="119">
        <v>0</v>
      </c>
      <c r="J68" s="32"/>
      <c r="K68" s="32"/>
    </row>
    <row r="69" spans="1:11" x14ac:dyDescent="0.25">
      <c r="A69" s="5" t="s">
        <v>26</v>
      </c>
      <c r="B69" s="107">
        <v>86</v>
      </c>
      <c r="C69" s="107">
        <v>932</v>
      </c>
      <c r="D69" s="107">
        <v>0</v>
      </c>
      <c r="E69" s="107">
        <v>23</v>
      </c>
      <c r="F69" s="107">
        <v>0</v>
      </c>
      <c r="G69" s="107">
        <v>-356</v>
      </c>
      <c r="H69" s="107">
        <v>686</v>
      </c>
      <c r="J69" s="32"/>
      <c r="K69" s="32"/>
    </row>
    <row r="70" spans="1:11" x14ac:dyDescent="0.25">
      <c r="A70" s="5" t="s">
        <v>27</v>
      </c>
      <c r="B70" s="107">
        <v>87</v>
      </c>
      <c r="C70" s="107">
        <v>5328</v>
      </c>
      <c r="D70" s="107">
        <v>0</v>
      </c>
      <c r="E70" s="107">
        <v>0</v>
      </c>
      <c r="F70" s="107">
        <v>105</v>
      </c>
      <c r="G70" s="107">
        <v>0</v>
      </c>
      <c r="H70" s="107">
        <v>5520</v>
      </c>
      <c r="J70" s="32"/>
      <c r="K70" s="32"/>
    </row>
    <row r="71" spans="1:11" x14ac:dyDescent="0.25">
      <c r="A71" s="5" t="s">
        <v>28</v>
      </c>
      <c r="B71" s="107">
        <v>178</v>
      </c>
      <c r="C71" s="107">
        <v>478</v>
      </c>
      <c r="D71" s="107">
        <v>30</v>
      </c>
      <c r="E71" s="107">
        <v>49</v>
      </c>
      <c r="F71" s="107">
        <v>27</v>
      </c>
      <c r="G71" s="107">
        <v>-33</v>
      </c>
      <c r="H71" s="107">
        <v>729</v>
      </c>
      <c r="J71" s="32"/>
      <c r="K71" s="32"/>
    </row>
    <row r="72" spans="1:11" x14ac:dyDescent="0.25">
      <c r="A72" s="5" t="s">
        <v>88</v>
      </c>
      <c r="B72" s="107">
        <v>0</v>
      </c>
      <c r="C72" s="107">
        <v>0</v>
      </c>
      <c r="D72" s="107">
        <v>33</v>
      </c>
      <c r="E72" s="107">
        <v>0</v>
      </c>
      <c r="F72" s="107">
        <v>0</v>
      </c>
      <c r="G72" s="107">
        <v>0</v>
      </c>
      <c r="H72" s="107">
        <v>33</v>
      </c>
      <c r="J72" s="32"/>
      <c r="K72" s="32"/>
    </row>
    <row r="73" spans="1:11" x14ac:dyDescent="0.25">
      <c r="A73" s="20" t="s">
        <v>29</v>
      </c>
      <c r="B73" s="108">
        <v>6833</v>
      </c>
      <c r="C73" s="108">
        <v>54632</v>
      </c>
      <c r="D73" s="108">
        <v>72</v>
      </c>
      <c r="E73" s="108">
        <v>87</v>
      </c>
      <c r="F73" s="108">
        <v>5656</v>
      </c>
      <c r="G73" s="108">
        <v>-3651</v>
      </c>
      <c r="H73" s="108">
        <v>63628</v>
      </c>
      <c r="J73" s="32"/>
      <c r="K73" s="32"/>
    </row>
    <row r="74" spans="1:11" ht="15.75" thickBot="1" x14ac:dyDescent="0.3">
      <c r="A74" s="20"/>
      <c r="B74" s="107"/>
      <c r="C74" s="107"/>
      <c r="D74" s="107"/>
      <c r="E74" s="107"/>
      <c r="F74" s="107"/>
      <c r="G74" s="107"/>
      <c r="H74" s="107"/>
      <c r="J74" s="32"/>
      <c r="K74" s="32"/>
    </row>
    <row r="75" spans="1:11" ht="15.75" thickTop="1" x14ac:dyDescent="0.25">
      <c r="A75" s="83" t="s">
        <v>70</v>
      </c>
      <c r="B75" s="121">
        <v>8744</v>
      </c>
      <c r="C75" s="121">
        <v>59931</v>
      </c>
      <c r="D75" s="121">
        <v>189</v>
      </c>
      <c r="E75" s="121">
        <v>280</v>
      </c>
      <c r="F75" s="121">
        <v>4299</v>
      </c>
      <c r="G75" s="121">
        <v>-3721</v>
      </c>
      <c r="H75" s="121">
        <v>69721</v>
      </c>
      <c r="J75" s="32"/>
      <c r="K75" s="32"/>
    </row>
    <row r="77" spans="1:11" x14ac:dyDescent="0.25">
      <c r="B77" s="32"/>
      <c r="C77" s="32"/>
      <c r="D77" s="32"/>
      <c r="E77" s="32"/>
      <c r="F77" s="32"/>
      <c r="G77" s="32"/>
      <c r="H77" s="32"/>
    </row>
    <row r="79" spans="1:11" x14ac:dyDescent="0.25">
      <c r="B79" s="32"/>
      <c r="C79" s="32"/>
      <c r="D79" s="32"/>
      <c r="E79" s="32"/>
      <c r="F79" s="32"/>
      <c r="G79" s="32"/>
      <c r="H79" s="32"/>
    </row>
  </sheetData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97"/>
  <sheetViews>
    <sheetView showGridLines="0" topLeftCell="A6" zoomScale="85" zoomScaleNormal="85" zoomScaleSheetLayoutView="85" workbookViewId="0">
      <selection activeCell="A17" sqref="A17"/>
    </sheetView>
  </sheetViews>
  <sheetFormatPr defaultColWidth="8.7109375" defaultRowHeight="15" x14ac:dyDescent="0.25"/>
  <cols>
    <col min="1" max="1" width="55.42578125" style="31" customWidth="1"/>
    <col min="2" max="3" width="9.140625" style="31" customWidth="1"/>
    <col min="4" max="4" width="13.140625" style="31" bestFit="1" customWidth="1"/>
    <col min="5" max="5" width="9.140625" style="31" customWidth="1"/>
    <col min="6" max="6" width="10.5703125" style="31" bestFit="1" customWidth="1"/>
    <col min="7" max="8" width="9.140625" style="31" customWidth="1"/>
    <col min="9" max="9" width="8.7109375" style="81" customWidth="1"/>
    <col min="10" max="16384" width="8.7109375" style="31"/>
  </cols>
  <sheetData>
    <row r="1" spans="1:23" ht="22.15" customHeight="1" x14ac:dyDescent="0.25">
      <c r="A1" s="66" t="s">
        <v>82</v>
      </c>
      <c r="B1" s="67"/>
      <c r="C1" s="67"/>
      <c r="D1" s="67"/>
      <c r="E1" s="67"/>
      <c r="F1" s="67"/>
      <c r="G1" s="67"/>
      <c r="H1" s="67"/>
    </row>
    <row r="2" spans="1:23" ht="65.25" customHeight="1" x14ac:dyDescent="0.25">
      <c r="A2" s="27" t="s">
        <v>104</v>
      </c>
      <c r="B2" s="38" t="s">
        <v>52</v>
      </c>
      <c r="C2" s="38" t="s">
        <v>53</v>
      </c>
      <c r="D2" s="38" t="s">
        <v>95</v>
      </c>
      <c r="E2" s="38" t="s">
        <v>54</v>
      </c>
      <c r="F2" s="38" t="s">
        <v>55</v>
      </c>
      <c r="G2" s="38" t="s">
        <v>56</v>
      </c>
      <c r="H2" s="38" t="s">
        <v>57</v>
      </c>
    </row>
    <row r="3" spans="1:23" x14ac:dyDescent="0.25">
      <c r="A3" s="70" t="s">
        <v>86</v>
      </c>
      <c r="B3" s="91"/>
      <c r="C3" s="91"/>
      <c r="D3" s="56"/>
      <c r="E3" s="68"/>
      <c r="F3" s="56"/>
      <c r="G3" s="68"/>
      <c r="H3" s="91"/>
      <c r="I3" s="70"/>
    </row>
    <row r="4" spans="1:23" x14ac:dyDescent="0.25">
      <c r="A4" s="70"/>
      <c r="B4" s="69"/>
      <c r="C4" s="56"/>
      <c r="D4" s="56"/>
      <c r="E4" s="68"/>
      <c r="F4" s="56"/>
      <c r="G4" s="68"/>
      <c r="H4" s="56"/>
      <c r="I4" s="70"/>
    </row>
    <row r="5" spans="1:23" x14ac:dyDescent="0.25">
      <c r="A5" s="6" t="s">
        <v>83</v>
      </c>
      <c r="B5" s="93">
        <v>2128.0850496099997</v>
      </c>
      <c r="C5" s="93">
        <v>1008.7381036100001</v>
      </c>
      <c r="D5" s="93">
        <v>0</v>
      </c>
      <c r="E5" s="93">
        <v>0</v>
      </c>
      <c r="F5" s="93">
        <v>0</v>
      </c>
      <c r="G5" s="93">
        <v>-159.20678330000001</v>
      </c>
      <c r="H5" s="93">
        <v>2977.6163699199997</v>
      </c>
      <c r="I5" s="133"/>
      <c r="J5" s="32"/>
      <c r="K5" s="32"/>
      <c r="L5" s="32"/>
      <c r="M5" s="32"/>
      <c r="N5" s="32"/>
      <c r="P5" s="32"/>
      <c r="Q5" s="32"/>
      <c r="R5" s="32"/>
      <c r="S5" s="32"/>
      <c r="T5" s="32"/>
      <c r="U5" s="32"/>
      <c r="V5" s="32"/>
      <c r="W5" s="32"/>
    </row>
    <row r="6" spans="1:23" x14ac:dyDescent="0.25">
      <c r="A6" s="6" t="s">
        <v>30</v>
      </c>
      <c r="B6" s="93">
        <v>-309.84742429000005</v>
      </c>
      <c r="C6" s="93">
        <v>0</v>
      </c>
      <c r="D6" s="93">
        <v>0</v>
      </c>
      <c r="E6" s="93">
        <v>0</v>
      </c>
      <c r="F6" s="93">
        <v>0</v>
      </c>
      <c r="G6" s="93">
        <v>0</v>
      </c>
      <c r="H6" s="93">
        <v>-309.84742429000005</v>
      </c>
      <c r="I6" s="70"/>
      <c r="J6" s="32"/>
      <c r="K6" s="32"/>
      <c r="L6" s="32"/>
      <c r="M6" s="32"/>
      <c r="N6" s="32"/>
      <c r="P6" s="32"/>
      <c r="Q6" s="32"/>
      <c r="R6" s="32"/>
      <c r="S6" s="32"/>
      <c r="T6" s="32"/>
      <c r="U6" s="32"/>
      <c r="V6" s="32"/>
      <c r="W6" s="32"/>
    </row>
    <row r="7" spans="1:23" x14ac:dyDescent="0.25">
      <c r="A7" s="4" t="s">
        <v>31</v>
      </c>
      <c r="B7" s="94">
        <v>1818.2376253199996</v>
      </c>
      <c r="C7" s="94">
        <v>1008.7381036100001</v>
      </c>
      <c r="D7" s="94">
        <v>0</v>
      </c>
      <c r="E7" s="94">
        <v>0</v>
      </c>
      <c r="F7" s="94">
        <v>0</v>
      </c>
      <c r="G7" s="94">
        <v>-159.20678330000001</v>
      </c>
      <c r="H7" s="94">
        <v>2667.7689456299995</v>
      </c>
      <c r="I7" s="70"/>
      <c r="J7" s="32"/>
      <c r="K7" s="32"/>
      <c r="L7" s="32"/>
      <c r="M7" s="32"/>
      <c r="N7" s="32"/>
      <c r="P7" s="32"/>
      <c r="Q7" s="32"/>
      <c r="R7" s="32"/>
      <c r="S7" s="32"/>
      <c r="T7" s="32"/>
      <c r="U7" s="32"/>
      <c r="V7" s="32"/>
      <c r="W7" s="32"/>
    </row>
    <row r="8" spans="1:23" x14ac:dyDescent="0.25">
      <c r="A8" s="10" t="s">
        <v>32</v>
      </c>
      <c r="B8" s="93">
        <v>-54.635666669999999</v>
      </c>
      <c r="C8" s="93">
        <v>-0.58641166</v>
      </c>
      <c r="D8" s="93">
        <v>0</v>
      </c>
      <c r="E8" s="93">
        <v>0</v>
      </c>
      <c r="F8" s="93">
        <v>0</v>
      </c>
      <c r="G8" s="93">
        <v>0</v>
      </c>
      <c r="H8" s="93">
        <v>-55.222078330000002</v>
      </c>
      <c r="I8" s="70"/>
      <c r="J8" s="32"/>
      <c r="K8" s="32"/>
      <c r="L8" s="32"/>
      <c r="M8" s="32"/>
      <c r="N8" s="32"/>
      <c r="P8" s="32"/>
      <c r="Q8" s="32"/>
      <c r="R8" s="32"/>
      <c r="S8" s="32"/>
      <c r="T8" s="32"/>
      <c r="U8" s="32"/>
      <c r="V8" s="32"/>
      <c r="W8" s="32"/>
    </row>
    <row r="9" spans="1:23" x14ac:dyDescent="0.25">
      <c r="A9" s="4" t="s">
        <v>33</v>
      </c>
      <c r="B9" s="94">
        <v>1763.6019586499995</v>
      </c>
      <c r="C9" s="94">
        <v>1008.1516919500001</v>
      </c>
      <c r="D9" s="94">
        <v>0</v>
      </c>
      <c r="E9" s="94">
        <v>0</v>
      </c>
      <c r="F9" s="94">
        <v>0</v>
      </c>
      <c r="G9" s="94">
        <v>-159.20678330000001</v>
      </c>
      <c r="H9" s="94">
        <v>2612.5468672999996</v>
      </c>
      <c r="I9" s="70"/>
      <c r="J9" s="32"/>
      <c r="K9" s="32"/>
      <c r="L9" s="32"/>
      <c r="M9" s="32"/>
      <c r="N9" s="32"/>
      <c r="P9" s="32"/>
      <c r="Q9" s="32"/>
      <c r="R9" s="32"/>
      <c r="S9" s="32"/>
      <c r="T9" s="32"/>
      <c r="U9" s="32"/>
      <c r="V9" s="32"/>
      <c r="W9" s="32"/>
    </row>
    <row r="10" spans="1:23" x14ac:dyDescent="0.25">
      <c r="A10" s="10"/>
      <c r="B10" s="93"/>
      <c r="C10" s="93"/>
      <c r="D10" s="93"/>
      <c r="E10" s="93"/>
      <c r="F10" s="93"/>
      <c r="G10" s="93"/>
      <c r="H10" s="93"/>
      <c r="I10" s="70"/>
      <c r="J10" s="32"/>
      <c r="K10" s="32"/>
      <c r="L10" s="32"/>
      <c r="M10" s="32"/>
      <c r="N10" s="32"/>
      <c r="P10" s="32"/>
      <c r="Q10" s="32"/>
      <c r="R10" s="32"/>
      <c r="S10" s="32"/>
      <c r="T10" s="32"/>
      <c r="U10" s="32"/>
      <c r="V10" s="32"/>
      <c r="W10" s="32"/>
    </row>
    <row r="11" spans="1:23" x14ac:dyDescent="0.25">
      <c r="A11" s="10" t="s">
        <v>34</v>
      </c>
      <c r="B11" s="93">
        <v>75.547698189999991</v>
      </c>
      <c r="C11" s="93">
        <v>679.91752769000004</v>
      </c>
      <c r="D11" s="93">
        <v>-1.4871573300000001</v>
      </c>
      <c r="E11" s="93">
        <v>0</v>
      </c>
      <c r="F11" s="93">
        <v>4.40979791</v>
      </c>
      <c r="G11" s="93">
        <v>-3.5703725400000001</v>
      </c>
      <c r="H11" s="93">
        <v>754.81749392000006</v>
      </c>
      <c r="I11" s="70"/>
      <c r="J11" s="32"/>
      <c r="K11" s="32"/>
      <c r="L11" s="32"/>
      <c r="M11" s="32"/>
      <c r="N11" s="32"/>
      <c r="P11" s="32"/>
      <c r="Q11" s="32"/>
      <c r="R11" s="32"/>
      <c r="S11" s="32"/>
      <c r="T11" s="32"/>
      <c r="U11" s="32"/>
      <c r="V11" s="32"/>
      <c r="W11" s="32"/>
    </row>
    <row r="12" spans="1:23" x14ac:dyDescent="0.25">
      <c r="A12" s="6" t="s">
        <v>91</v>
      </c>
      <c r="B12" s="93">
        <v>10.63432493</v>
      </c>
      <c r="C12" s="93">
        <v>127.44568451000001</v>
      </c>
      <c r="D12" s="93">
        <v>0</v>
      </c>
      <c r="E12" s="93">
        <v>0</v>
      </c>
      <c r="F12" s="93">
        <v>0</v>
      </c>
      <c r="G12" s="93">
        <v>0</v>
      </c>
      <c r="H12" s="93">
        <v>138.08000944</v>
      </c>
      <c r="I12" s="70"/>
      <c r="J12" s="32"/>
      <c r="K12" s="32"/>
      <c r="L12" s="32"/>
      <c r="M12" s="32"/>
      <c r="N12" s="32"/>
      <c r="P12" s="32"/>
      <c r="Q12" s="32"/>
      <c r="R12" s="32"/>
      <c r="S12" s="32"/>
      <c r="T12" s="32"/>
      <c r="U12" s="32"/>
      <c r="V12" s="32"/>
      <c r="W12" s="32"/>
    </row>
    <row r="13" spans="1:23" x14ac:dyDescent="0.25">
      <c r="A13" s="6" t="s">
        <v>35</v>
      </c>
      <c r="B13" s="93">
        <v>13.96265212</v>
      </c>
      <c r="C13" s="93">
        <v>-26.983566159999999</v>
      </c>
      <c r="D13" s="93">
        <v>0</v>
      </c>
      <c r="E13" s="93">
        <v>0</v>
      </c>
      <c r="F13" s="93">
        <v>0</v>
      </c>
      <c r="G13" s="93">
        <v>-4.8626607200000009</v>
      </c>
      <c r="H13" s="93">
        <v>-17.883574760000002</v>
      </c>
      <c r="I13" s="70"/>
      <c r="J13" s="32"/>
      <c r="K13" s="32"/>
      <c r="L13" s="32"/>
      <c r="M13" s="32"/>
      <c r="N13" s="32"/>
      <c r="P13" s="32"/>
      <c r="Q13" s="32"/>
      <c r="R13" s="32"/>
      <c r="S13" s="32"/>
      <c r="T13" s="32"/>
      <c r="U13" s="32"/>
      <c r="V13" s="32"/>
      <c r="W13" s="32"/>
    </row>
    <row r="14" spans="1:23" x14ac:dyDescent="0.25">
      <c r="A14" s="10" t="s">
        <v>36</v>
      </c>
      <c r="B14" s="93">
        <v>0</v>
      </c>
      <c r="C14" s="93">
        <v>-371.65809360000003</v>
      </c>
      <c r="D14" s="93">
        <v>0</v>
      </c>
      <c r="E14" s="93">
        <v>0</v>
      </c>
      <c r="F14" s="93">
        <v>0</v>
      </c>
      <c r="G14" s="93">
        <v>0</v>
      </c>
      <c r="H14" s="93">
        <v>-371.65809360000003</v>
      </c>
      <c r="I14" s="70"/>
      <c r="J14" s="32"/>
      <c r="K14" s="32"/>
      <c r="L14" s="32"/>
      <c r="M14" s="32"/>
      <c r="N14" s="32"/>
      <c r="P14" s="32"/>
      <c r="Q14" s="32"/>
      <c r="R14" s="32"/>
      <c r="S14" s="32"/>
      <c r="T14" s="32"/>
      <c r="U14" s="32"/>
      <c r="V14" s="32"/>
      <c r="W14" s="32"/>
    </row>
    <row r="15" spans="1:23" x14ac:dyDescent="0.25">
      <c r="A15" s="10" t="s">
        <v>37</v>
      </c>
      <c r="B15" s="93">
        <v>12.20296587</v>
      </c>
      <c r="C15" s="93">
        <v>3.0967382699999999</v>
      </c>
      <c r="D15" s="93">
        <v>72.032410959999993</v>
      </c>
      <c r="E15" s="93">
        <v>35.178136819999999</v>
      </c>
      <c r="F15" s="93">
        <v>0</v>
      </c>
      <c r="G15" s="93">
        <v>-55.143240710000001</v>
      </c>
      <c r="H15" s="93">
        <v>67.367011210000001</v>
      </c>
      <c r="I15" s="70"/>
      <c r="J15" s="32"/>
      <c r="K15" s="32"/>
      <c r="L15" s="32"/>
      <c r="M15" s="32"/>
      <c r="N15" s="32"/>
      <c r="P15" s="32"/>
      <c r="Q15" s="32"/>
      <c r="R15" s="32"/>
      <c r="S15" s="32"/>
      <c r="T15" s="32"/>
      <c r="U15" s="32"/>
      <c r="V15" s="32"/>
      <c r="W15" s="32"/>
    </row>
    <row r="16" spans="1:23" x14ac:dyDescent="0.25">
      <c r="A16" s="10" t="s">
        <v>38</v>
      </c>
      <c r="B16" s="93">
        <v>6.1195487000000002</v>
      </c>
      <c r="C16" s="93">
        <v>17.587109089999998</v>
      </c>
      <c r="D16" s="93">
        <v>0.67857582999999999</v>
      </c>
      <c r="E16" s="93">
        <v>12.094006220000001</v>
      </c>
      <c r="F16" s="93">
        <v>12.79841077</v>
      </c>
      <c r="G16" s="93">
        <v>0</v>
      </c>
      <c r="H16" s="93">
        <v>49.277650609999995</v>
      </c>
      <c r="I16" s="70"/>
      <c r="J16" s="32"/>
      <c r="K16" s="32"/>
      <c r="L16" s="32"/>
      <c r="M16" s="32"/>
      <c r="N16" s="32"/>
      <c r="P16" s="32"/>
      <c r="Q16" s="32"/>
      <c r="R16" s="32"/>
      <c r="S16" s="32"/>
      <c r="T16" s="32"/>
      <c r="U16" s="32"/>
      <c r="V16" s="32"/>
      <c r="W16" s="32"/>
    </row>
    <row r="17" spans="1:23" x14ac:dyDescent="0.25">
      <c r="A17" s="5" t="s">
        <v>112</v>
      </c>
      <c r="B17" s="93">
        <v>0</v>
      </c>
      <c r="C17" s="93">
        <v>-1.2839296</v>
      </c>
      <c r="D17" s="93">
        <v>0</v>
      </c>
      <c r="E17" s="93">
        <v>0</v>
      </c>
      <c r="F17" s="93">
        <v>2.10151792</v>
      </c>
      <c r="G17" s="93">
        <v>0</v>
      </c>
      <c r="H17" s="93">
        <v>0.81758832000000004</v>
      </c>
      <c r="I17" s="70"/>
      <c r="J17" s="32"/>
      <c r="K17" s="32"/>
      <c r="L17" s="32"/>
      <c r="M17" s="32"/>
      <c r="N17" s="32"/>
      <c r="P17" s="32"/>
      <c r="Q17" s="32"/>
      <c r="R17" s="32"/>
      <c r="S17" s="32"/>
      <c r="T17" s="32"/>
      <c r="U17" s="32"/>
      <c r="V17" s="32"/>
      <c r="W17" s="32"/>
    </row>
    <row r="18" spans="1:23" x14ac:dyDescent="0.25">
      <c r="A18" s="4" t="s">
        <v>39</v>
      </c>
      <c r="B18" s="94">
        <v>1882.0691484599995</v>
      </c>
      <c r="C18" s="94">
        <v>1436.2731621500002</v>
      </c>
      <c r="D18" s="94">
        <v>71.22382945999999</v>
      </c>
      <c r="E18" s="94">
        <v>47.57214304</v>
      </c>
      <c r="F18" s="94">
        <v>19.309726599999998</v>
      </c>
      <c r="G18" s="94">
        <v>-222.78305727000003</v>
      </c>
      <c r="H18" s="94">
        <v>3233.66495244</v>
      </c>
      <c r="I18" s="70"/>
      <c r="J18" s="32"/>
      <c r="K18" s="32"/>
      <c r="L18" s="32"/>
      <c r="M18" s="32"/>
      <c r="N18" s="32"/>
      <c r="P18" s="32"/>
      <c r="Q18" s="32"/>
      <c r="R18" s="32"/>
      <c r="S18" s="32"/>
      <c r="T18" s="32"/>
      <c r="U18" s="32"/>
      <c r="V18" s="32"/>
      <c r="W18" s="32"/>
    </row>
    <row r="19" spans="1:23" x14ac:dyDescent="0.25">
      <c r="A19" s="10"/>
      <c r="B19" s="93"/>
      <c r="C19" s="93"/>
      <c r="D19" s="93"/>
      <c r="E19" s="93"/>
      <c r="F19" s="93"/>
      <c r="G19" s="93"/>
      <c r="H19" s="93"/>
      <c r="I19" s="70"/>
      <c r="J19" s="32"/>
      <c r="K19" s="32"/>
      <c r="L19" s="32"/>
      <c r="M19" s="32"/>
      <c r="N19" s="32"/>
      <c r="P19" s="32"/>
      <c r="Q19" s="32"/>
      <c r="R19" s="32"/>
      <c r="S19" s="32"/>
      <c r="T19" s="32"/>
      <c r="U19" s="32"/>
      <c r="V19" s="32"/>
      <c r="W19" s="32"/>
    </row>
    <row r="20" spans="1:23" x14ac:dyDescent="0.25">
      <c r="A20" s="10" t="s">
        <v>59</v>
      </c>
      <c r="B20" s="93">
        <v>-1373.0755107100001</v>
      </c>
      <c r="C20" s="93">
        <v>-852.66511394000008</v>
      </c>
      <c r="D20" s="93">
        <v>0</v>
      </c>
      <c r="E20" s="93">
        <v>0</v>
      </c>
      <c r="F20" s="93">
        <v>0</v>
      </c>
      <c r="G20" s="93">
        <v>175.74252397000001</v>
      </c>
      <c r="H20" s="93">
        <v>-2049.9981006800003</v>
      </c>
      <c r="I20" s="70"/>
      <c r="J20" s="32"/>
      <c r="K20" s="32"/>
      <c r="L20" s="32"/>
      <c r="M20" s="32"/>
      <c r="N20" s="32"/>
      <c r="P20" s="32"/>
      <c r="Q20" s="32"/>
      <c r="R20" s="32"/>
      <c r="S20" s="32"/>
      <c r="T20" s="32"/>
      <c r="U20" s="32"/>
      <c r="V20" s="32"/>
      <c r="W20" s="32"/>
    </row>
    <row r="21" spans="1:23" x14ac:dyDescent="0.25">
      <c r="A21" s="10" t="s">
        <v>41</v>
      </c>
      <c r="B21" s="93">
        <v>25.961260280000001</v>
      </c>
      <c r="C21" s="93">
        <v>2.23706454</v>
      </c>
      <c r="D21" s="93">
        <v>0</v>
      </c>
      <c r="E21" s="93">
        <v>0</v>
      </c>
      <c r="F21" s="93">
        <v>0</v>
      </c>
      <c r="G21" s="93">
        <v>0</v>
      </c>
      <c r="H21" s="93">
        <v>28.19832482</v>
      </c>
      <c r="I21" s="70"/>
      <c r="J21" s="32"/>
      <c r="K21" s="32"/>
      <c r="L21" s="32"/>
      <c r="M21" s="32"/>
      <c r="N21" s="32"/>
      <c r="P21" s="32"/>
      <c r="Q21" s="32"/>
      <c r="R21" s="32"/>
      <c r="S21" s="32"/>
      <c r="T21" s="32"/>
      <c r="U21" s="32"/>
      <c r="V21" s="32"/>
      <c r="W21" s="32"/>
    </row>
    <row r="22" spans="1:23" x14ac:dyDescent="0.25">
      <c r="A22" s="4" t="s">
        <v>60</v>
      </c>
      <c r="B22" s="94">
        <v>-1347.1142504300001</v>
      </c>
      <c r="C22" s="94">
        <v>-850.42804940000008</v>
      </c>
      <c r="D22" s="94">
        <v>0</v>
      </c>
      <c r="E22" s="94">
        <v>0</v>
      </c>
      <c r="F22" s="94">
        <v>0</v>
      </c>
      <c r="G22" s="94">
        <v>175.74252397000001</v>
      </c>
      <c r="H22" s="94">
        <v>-2021.7997758600004</v>
      </c>
      <c r="I22" s="70"/>
      <c r="J22" s="32"/>
      <c r="K22" s="32"/>
      <c r="L22" s="32"/>
      <c r="M22" s="32"/>
      <c r="N22" s="32"/>
      <c r="P22" s="32"/>
      <c r="Q22" s="32"/>
      <c r="R22" s="32"/>
      <c r="S22" s="32"/>
      <c r="T22" s="32"/>
      <c r="U22" s="32"/>
      <c r="V22" s="32"/>
      <c r="W22" s="32"/>
    </row>
    <row r="23" spans="1:23" x14ac:dyDescent="0.25">
      <c r="A23" s="10"/>
      <c r="B23" s="93"/>
      <c r="C23" s="93"/>
      <c r="D23" s="93"/>
      <c r="E23" s="93"/>
      <c r="F23" s="93"/>
      <c r="G23" s="93"/>
      <c r="H23" s="93"/>
      <c r="I23" s="70"/>
      <c r="J23" s="32"/>
      <c r="K23" s="32"/>
      <c r="L23" s="32"/>
      <c r="M23" s="32"/>
      <c r="N23" s="32"/>
      <c r="P23" s="32"/>
      <c r="Q23" s="32"/>
      <c r="R23" s="32"/>
      <c r="S23" s="32"/>
      <c r="T23" s="32"/>
      <c r="U23" s="32"/>
      <c r="V23" s="32"/>
      <c r="W23" s="32"/>
    </row>
    <row r="24" spans="1:23" x14ac:dyDescent="0.25">
      <c r="A24" s="10" t="s">
        <v>43</v>
      </c>
      <c r="B24" s="93">
        <v>-123.96075171</v>
      </c>
      <c r="C24" s="93">
        <v>-89.090899069999992</v>
      </c>
      <c r="D24" s="93">
        <v>-46.55312198</v>
      </c>
      <c r="E24" s="93">
        <v>-32.543401809999999</v>
      </c>
      <c r="F24" s="93">
        <v>-74.018072219999993</v>
      </c>
      <c r="G24" s="93">
        <v>29.284815279999997</v>
      </c>
      <c r="H24" s="93">
        <v>-336.88143150999997</v>
      </c>
      <c r="I24" s="70"/>
      <c r="J24" s="32"/>
      <c r="K24" s="32"/>
      <c r="L24" s="32"/>
      <c r="M24" s="32"/>
      <c r="N24" s="32"/>
      <c r="P24" s="32"/>
      <c r="Q24" s="32"/>
      <c r="R24" s="32"/>
      <c r="S24" s="32"/>
      <c r="T24" s="32"/>
      <c r="U24" s="32"/>
      <c r="V24" s="32"/>
      <c r="W24" s="32"/>
    </row>
    <row r="25" spans="1:23" x14ac:dyDescent="0.25">
      <c r="A25" s="10" t="s">
        <v>44</v>
      </c>
      <c r="B25" s="93">
        <v>0</v>
      </c>
      <c r="C25" s="93">
        <v>-3.5107616899999998</v>
      </c>
      <c r="D25" s="93">
        <v>-0.86772095999999999</v>
      </c>
      <c r="E25" s="93">
        <v>0</v>
      </c>
      <c r="F25" s="93">
        <v>0</v>
      </c>
      <c r="G25" s="93">
        <v>0</v>
      </c>
      <c r="H25" s="93">
        <v>-4.3784826499999996</v>
      </c>
      <c r="I25" s="70"/>
      <c r="J25" s="32"/>
      <c r="K25" s="32"/>
      <c r="L25" s="32"/>
      <c r="M25" s="32"/>
      <c r="N25" s="32"/>
      <c r="P25" s="32"/>
      <c r="Q25" s="32"/>
      <c r="R25" s="32"/>
      <c r="S25" s="32"/>
      <c r="T25" s="32"/>
      <c r="U25" s="32"/>
      <c r="V25" s="32"/>
      <c r="W25" s="32"/>
    </row>
    <row r="26" spans="1:23" x14ac:dyDescent="0.25">
      <c r="A26" s="10" t="s">
        <v>61</v>
      </c>
      <c r="B26" s="93">
        <v>-267.85637378000001</v>
      </c>
      <c r="C26" s="93">
        <v>-6.0681636900000004</v>
      </c>
      <c r="D26" s="93">
        <v>0</v>
      </c>
      <c r="E26" s="93">
        <v>0</v>
      </c>
      <c r="F26" s="93">
        <v>0</v>
      </c>
      <c r="G26" s="93">
        <v>24.318695690000002</v>
      </c>
      <c r="H26" s="93">
        <v>-249.60584178000002</v>
      </c>
      <c r="I26" s="70"/>
      <c r="J26" s="32"/>
      <c r="K26" s="32"/>
      <c r="L26" s="32"/>
      <c r="M26" s="32"/>
      <c r="N26" s="32"/>
      <c r="P26" s="32"/>
      <c r="Q26" s="32"/>
      <c r="R26" s="32"/>
      <c r="S26" s="32"/>
      <c r="T26" s="32"/>
      <c r="U26" s="32"/>
      <c r="V26" s="32"/>
      <c r="W26" s="32"/>
    </row>
    <row r="27" spans="1:23" x14ac:dyDescent="0.25">
      <c r="A27" s="10" t="s">
        <v>45</v>
      </c>
      <c r="B27" s="93">
        <v>-22.31618563</v>
      </c>
      <c r="C27" s="93">
        <v>-127.54532934999999</v>
      </c>
      <c r="D27" s="93">
        <v>0</v>
      </c>
      <c r="E27" s="93">
        <v>0</v>
      </c>
      <c r="F27" s="93">
        <v>8.5913041199999984</v>
      </c>
      <c r="G27" s="93">
        <v>0</v>
      </c>
      <c r="H27" s="93">
        <v>-141.27021085999999</v>
      </c>
      <c r="I27" s="70"/>
      <c r="J27" s="32"/>
      <c r="K27" s="32"/>
      <c r="L27" s="32"/>
      <c r="M27" s="32"/>
      <c r="N27" s="32"/>
      <c r="P27" s="32"/>
      <c r="Q27" s="32"/>
      <c r="R27" s="32"/>
      <c r="S27" s="32"/>
      <c r="T27" s="32"/>
      <c r="U27" s="32"/>
      <c r="V27" s="32"/>
      <c r="W27" s="32"/>
    </row>
    <row r="28" spans="1:23" x14ac:dyDescent="0.25">
      <c r="A28" s="10" t="s">
        <v>46</v>
      </c>
      <c r="B28" s="93">
        <v>-6.40172629</v>
      </c>
      <c r="C28" s="93">
        <v>-114.90272145</v>
      </c>
      <c r="D28" s="93">
        <v>0</v>
      </c>
      <c r="E28" s="93">
        <v>0</v>
      </c>
      <c r="F28" s="93">
        <v>54.6026369</v>
      </c>
      <c r="G28" s="93">
        <v>-98.610629000000003</v>
      </c>
      <c r="H28" s="93">
        <v>-165.51243983999998</v>
      </c>
      <c r="I28" s="70"/>
      <c r="J28" s="32"/>
      <c r="K28" s="32"/>
      <c r="L28" s="32"/>
      <c r="M28" s="32"/>
      <c r="N28" s="32"/>
      <c r="P28" s="32"/>
      <c r="Q28" s="32"/>
      <c r="R28" s="32"/>
      <c r="S28" s="32"/>
      <c r="T28" s="32"/>
      <c r="U28" s="32"/>
      <c r="V28" s="32"/>
      <c r="W28" s="32"/>
    </row>
    <row r="29" spans="1:23" x14ac:dyDescent="0.25">
      <c r="A29" s="10" t="s">
        <v>47</v>
      </c>
      <c r="B29" s="93">
        <v>-2.7289788700000002</v>
      </c>
      <c r="C29" s="93">
        <v>-8.7342471199999991</v>
      </c>
      <c r="D29" s="93">
        <v>-9.8493729200000004</v>
      </c>
      <c r="E29" s="93">
        <v>-2.8552061499999999</v>
      </c>
      <c r="F29" s="93">
        <v>-2.44833436</v>
      </c>
      <c r="G29" s="93">
        <v>8.9632532200000004</v>
      </c>
      <c r="H29" s="93">
        <v>-17.652886199999998</v>
      </c>
      <c r="I29" s="70"/>
      <c r="J29" s="32"/>
      <c r="K29" s="32"/>
      <c r="L29" s="32"/>
      <c r="M29" s="32"/>
      <c r="N29" s="32"/>
      <c r="P29" s="32"/>
      <c r="Q29" s="32"/>
      <c r="R29" s="32"/>
      <c r="S29" s="32"/>
      <c r="T29" s="32"/>
      <c r="U29" s="32"/>
      <c r="V29" s="32"/>
      <c r="W29" s="32"/>
    </row>
    <row r="30" spans="1:23" x14ac:dyDescent="0.25">
      <c r="A30" s="4" t="s">
        <v>48</v>
      </c>
      <c r="B30" s="94">
        <v>-423.26401628000002</v>
      </c>
      <c r="C30" s="94">
        <v>-349.85212237000002</v>
      </c>
      <c r="D30" s="94">
        <v>-57.570215859999998</v>
      </c>
      <c r="E30" s="94">
        <v>-35.598607960000002</v>
      </c>
      <c r="F30" s="94">
        <v>-13.27246555999999</v>
      </c>
      <c r="G30" s="94">
        <v>-36.043864810000002</v>
      </c>
      <c r="H30" s="94">
        <v>-915.10129284000004</v>
      </c>
      <c r="I30" s="70"/>
      <c r="J30" s="32"/>
      <c r="K30" s="32"/>
      <c r="L30" s="32"/>
      <c r="M30" s="32"/>
      <c r="N30" s="32"/>
      <c r="P30" s="32"/>
      <c r="Q30" s="32"/>
      <c r="R30" s="32"/>
      <c r="S30" s="32"/>
      <c r="T30" s="32"/>
      <c r="U30" s="32"/>
      <c r="V30" s="32"/>
      <c r="W30" s="32"/>
    </row>
    <row r="31" spans="1:23" x14ac:dyDescent="0.25">
      <c r="A31" s="10"/>
      <c r="B31" s="93"/>
      <c r="C31" s="93"/>
      <c r="D31" s="93"/>
      <c r="E31" s="93"/>
      <c r="F31" s="93"/>
      <c r="G31" s="93"/>
      <c r="H31" s="93"/>
      <c r="I31" s="70"/>
      <c r="J31" s="32"/>
      <c r="K31" s="32"/>
      <c r="L31" s="32"/>
      <c r="M31" s="32"/>
      <c r="N31" s="32"/>
      <c r="P31" s="32"/>
      <c r="Q31" s="32"/>
      <c r="R31" s="32"/>
      <c r="S31" s="32"/>
      <c r="T31" s="32"/>
      <c r="U31" s="32"/>
      <c r="V31" s="32"/>
      <c r="W31" s="32"/>
    </row>
    <row r="32" spans="1:23" x14ac:dyDescent="0.25">
      <c r="A32" s="4" t="s">
        <v>113</v>
      </c>
      <c r="B32" s="94">
        <v>111.69088174999939</v>
      </c>
      <c r="C32" s="94">
        <v>235.99299038000009</v>
      </c>
      <c r="D32" s="94">
        <v>13.95361359999999</v>
      </c>
      <c r="E32" s="94">
        <v>11.873535080000003</v>
      </c>
      <c r="F32" s="94">
        <v>6.0372610400000077</v>
      </c>
      <c r="G32" s="94">
        <v>-83.084398110000024</v>
      </c>
      <c r="H32" s="94">
        <v>296.46388373999889</v>
      </c>
      <c r="I32" s="70"/>
      <c r="J32" s="32"/>
      <c r="K32" s="32"/>
      <c r="L32" s="32"/>
      <c r="M32" s="32"/>
      <c r="N32" s="32"/>
      <c r="P32" s="32"/>
      <c r="Q32" s="32"/>
      <c r="R32" s="32"/>
      <c r="S32" s="32"/>
      <c r="T32" s="32"/>
      <c r="U32" s="32"/>
      <c r="V32" s="32"/>
      <c r="W32" s="32"/>
    </row>
    <row r="33" spans="1:23" x14ac:dyDescent="0.25">
      <c r="A33" s="4"/>
      <c r="B33" s="95"/>
      <c r="C33" s="95"/>
      <c r="D33" s="95"/>
      <c r="E33" s="95"/>
      <c r="F33" s="95"/>
      <c r="G33" s="95"/>
      <c r="H33" s="95"/>
      <c r="I33" s="70"/>
      <c r="J33" s="32"/>
      <c r="K33" s="32"/>
      <c r="L33" s="32"/>
      <c r="M33" s="32"/>
      <c r="N33" s="32"/>
      <c r="P33" s="32"/>
      <c r="Q33" s="32"/>
      <c r="R33" s="32"/>
      <c r="S33" s="32"/>
      <c r="T33" s="32"/>
      <c r="U33" s="32"/>
      <c r="V33" s="32"/>
      <c r="W33" s="32"/>
    </row>
    <row r="34" spans="1:23" x14ac:dyDescent="0.25">
      <c r="A34" s="10" t="s">
        <v>49</v>
      </c>
      <c r="B34" s="93">
        <v>-17.45460439</v>
      </c>
      <c r="C34" s="93">
        <v>-53.725712999999999</v>
      </c>
      <c r="D34" s="93">
        <v>-3.4232239999999998</v>
      </c>
      <c r="E34" s="93">
        <v>-3.12453855</v>
      </c>
      <c r="F34" s="93">
        <v>-5.1322026599999999</v>
      </c>
      <c r="G34" s="93">
        <v>21.118238000000002</v>
      </c>
      <c r="H34" s="93">
        <v>-61.7420446</v>
      </c>
      <c r="I34" s="70"/>
      <c r="J34" s="32"/>
      <c r="K34" s="32"/>
      <c r="L34" s="32"/>
      <c r="M34" s="32"/>
      <c r="N34" s="32"/>
      <c r="P34" s="32"/>
      <c r="Q34" s="32"/>
      <c r="R34" s="32"/>
      <c r="S34" s="32"/>
      <c r="T34" s="32"/>
      <c r="U34" s="32"/>
      <c r="V34" s="32"/>
      <c r="W34" s="32"/>
    </row>
    <row r="35" spans="1:23" x14ac:dyDescent="0.25">
      <c r="A35" s="73" t="s">
        <v>114</v>
      </c>
      <c r="B35" s="96">
        <v>94.236277359999391</v>
      </c>
      <c r="C35" s="96">
        <v>182.26727738000011</v>
      </c>
      <c r="D35" s="96">
        <v>10.230389599999999</v>
      </c>
      <c r="E35" s="96">
        <v>8.748996530000003</v>
      </c>
      <c r="F35" s="96">
        <v>0.90505838000000782</v>
      </c>
      <c r="G35" s="96">
        <v>-61.966160110000018</v>
      </c>
      <c r="H35" s="96">
        <v>234.72183913999891</v>
      </c>
      <c r="I35" s="70"/>
      <c r="J35" s="32"/>
      <c r="K35" s="32"/>
      <c r="L35" s="32"/>
      <c r="M35" s="32"/>
      <c r="N35" s="32"/>
      <c r="P35" s="32"/>
      <c r="Q35" s="32"/>
      <c r="R35" s="32"/>
      <c r="S35" s="32"/>
      <c r="T35" s="32"/>
      <c r="U35" s="32"/>
      <c r="V35" s="32"/>
      <c r="W35" s="32"/>
    </row>
    <row r="36" spans="1:23" x14ac:dyDescent="0.25">
      <c r="A36" s="73"/>
      <c r="B36" s="97"/>
      <c r="C36" s="97"/>
      <c r="D36" s="97"/>
      <c r="E36" s="97"/>
      <c r="F36" s="97"/>
      <c r="G36" s="97"/>
      <c r="H36" s="97"/>
      <c r="I36" s="70"/>
      <c r="J36" s="32"/>
      <c r="K36" s="32"/>
      <c r="L36" s="32"/>
      <c r="M36" s="32"/>
      <c r="N36" s="32"/>
      <c r="P36" s="32"/>
      <c r="Q36" s="32"/>
      <c r="R36" s="32"/>
      <c r="S36" s="32"/>
      <c r="T36" s="32"/>
      <c r="U36" s="32"/>
      <c r="V36" s="32"/>
      <c r="W36" s="32"/>
    </row>
    <row r="37" spans="1:23" x14ac:dyDescent="0.25">
      <c r="A37" s="73" t="s">
        <v>87</v>
      </c>
      <c r="B37" s="97"/>
      <c r="C37" s="97"/>
      <c r="D37" s="97"/>
      <c r="E37" s="97"/>
      <c r="F37" s="97"/>
      <c r="G37" s="97"/>
      <c r="H37" s="97"/>
      <c r="I37" s="70"/>
      <c r="J37" s="32"/>
      <c r="K37" s="32"/>
      <c r="L37" s="32"/>
      <c r="M37" s="32"/>
      <c r="N37" s="32"/>
      <c r="P37" s="32"/>
      <c r="Q37" s="32"/>
      <c r="R37" s="32"/>
      <c r="S37" s="32"/>
      <c r="T37" s="32"/>
      <c r="U37" s="32"/>
      <c r="V37" s="32"/>
      <c r="W37" s="32"/>
    </row>
    <row r="38" spans="1:23" x14ac:dyDescent="0.25">
      <c r="A38" s="10" t="s">
        <v>109</v>
      </c>
      <c r="B38" s="97">
        <v>0</v>
      </c>
      <c r="C38" s="97">
        <v>0</v>
      </c>
      <c r="D38" s="97">
        <v>-1.1910989999999999</v>
      </c>
      <c r="E38" s="97">
        <v>0</v>
      </c>
      <c r="F38" s="97">
        <v>0</v>
      </c>
      <c r="G38" s="97">
        <v>0</v>
      </c>
      <c r="H38" s="93">
        <v>-1.1910989999999999</v>
      </c>
      <c r="I38" s="92"/>
      <c r="J38" s="32"/>
      <c r="K38" s="32"/>
      <c r="L38" s="32"/>
      <c r="M38" s="32"/>
      <c r="N38" s="32"/>
      <c r="P38" s="32"/>
      <c r="Q38" s="32"/>
      <c r="R38" s="32"/>
      <c r="S38" s="32"/>
      <c r="T38" s="32"/>
      <c r="U38" s="32"/>
      <c r="V38" s="32"/>
      <c r="W38" s="32"/>
    </row>
    <row r="39" spans="1:23" x14ac:dyDescent="0.25">
      <c r="A39" s="10"/>
      <c r="B39" s="93"/>
      <c r="C39" s="93"/>
      <c r="D39" s="93"/>
      <c r="E39" s="93"/>
      <c r="F39" s="93"/>
      <c r="G39" s="93"/>
      <c r="H39" s="93"/>
      <c r="I39" s="70"/>
      <c r="J39" s="32"/>
      <c r="K39" s="32"/>
      <c r="L39" s="32"/>
      <c r="M39" s="32"/>
      <c r="N39" s="32"/>
      <c r="P39" s="32"/>
      <c r="Q39" s="32"/>
      <c r="R39" s="32"/>
      <c r="S39" s="32"/>
      <c r="T39" s="32"/>
      <c r="U39" s="32"/>
      <c r="V39" s="32"/>
      <c r="W39" s="32"/>
    </row>
    <row r="40" spans="1:23" x14ac:dyDescent="0.25">
      <c r="A40" s="73" t="s">
        <v>103</v>
      </c>
      <c r="B40" s="94">
        <v>94.236277359999391</v>
      </c>
      <c r="C40" s="94">
        <v>182.26727738000011</v>
      </c>
      <c r="D40" s="94">
        <v>9.3392905999999911</v>
      </c>
      <c r="E40" s="94">
        <v>8.748996530000003</v>
      </c>
      <c r="F40" s="94">
        <v>0.90505838000000782</v>
      </c>
      <c r="G40" s="94">
        <v>-61.966160110000018</v>
      </c>
      <c r="H40" s="94">
        <v>233.5307401399989</v>
      </c>
      <c r="I40" s="70"/>
      <c r="J40" s="32"/>
      <c r="K40" s="32"/>
      <c r="L40" s="32"/>
      <c r="M40" s="32"/>
      <c r="N40" s="32"/>
      <c r="P40" s="32"/>
      <c r="Q40" s="32"/>
      <c r="R40" s="32"/>
      <c r="S40" s="32"/>
      <c r="T40" s="32"/>
      <c r="U40" s="32"/>
      <c r="V40" s="32"/>
      <c r="W40" s="32"/>
    </row>
    <row r="41" spans="1:23" x14ac:dyDescent="0.25">
      <c r="A41" s="10"/>
      <c r="B41" s="95"/>
      <c r="C41" s="95"/>
      <c r="D41" s="95"/>
      <c r="E41" s="95"/>
      <c r="F41" s="95"/>
      <c r="G41" s="95"/>
      <c r="H41" s="95"/>
      <c r="I41" s="70"/>
      <c r="J41" s="32"/>
      <c r="K41" s="32"/>
      <c r="L41" s="32"/>
      <c r="M41" s="32"/>
      <c r="N41" s="32"/>
      <c r="P41" s="32"/>
      <c r="Q41" s="32"/>
      <c r="R41" s="32"/>
      <c r="S41" s="32"/>
      <c r="T41" s="32"/>
      <c r="U41" s="32"/>
      <c r="V41" s="32"/>
      <c r="W41" s="32"/>
    </row>
    <row r="42" spans="1:23" x14ac:dyDescent="0.25">
      <c r="A42" s="73" t="s">
        <v>93</v>
      </c>
      <c r="B42" s="95"/>
      <c r="C42" s="95"/>
      <c r="D42" s="95"/>
      <c r="E42" s="95"/>
      <c r="F42" s="95"/>
      <c r="G42" s="95"/>
      <c r="H42" s="95"/>
      <c r="I42" s="70"/>
      <c r="J42" s="32"/>
      <c r="K42" s="32"/>
      <c r="L42" s="32"/>
      <c r="M42" s="32"/>
      <c r="N42" s="32"/>
      <c r="P42" s="32"/>
      <c r="Q42" s="32"/>
      <c r="R42" s="32"/>
      <c r="S42" s="32"/>
      <c r="T42" s="32"/>
      <c r="U42" s="32"/>
      <c r="V42" s="32"/>
      <c r="W42" s="32"/>
    </row>
    <row r="43" spans="1:23" x14ac:dyDescent="0.25">
      <c r="A43" s="88" t="s">
        <v>66</v>
      </c>
      <c r="B43" s="93">
        <v>0</v>
      </c>
      <c r="C43" s="93">
        <v>0</v>
      </c>
      <c r="D43" s="93">
        <v>0</v>
      </c>
      <c r="E43" s="93">
        <v>0</v>
      </c>
      <c r="F43" s="93">
        <v>0.64058999999999999</v>
      </c>
      <c r="G43" s="93">
        <v>0</v>
      </c>
      <c r="H43" s="93">
        <v>0.64058999999999999</v>
      </c>
      <c r="I43" s="70"/>
      <c r="J43" s="32"/>
      <c r="K43" s="32"/>
      <c r="L43" s="32"/>
      <c r="M43" s="32"/>
      <c r="N43" s="32"/>
      <c r="P43" s="32"/>
      <c r="Q43" s="32"/>
      <c r="R43" s="32"/>
      <c r="S43" s="32"/>
      <c r="T43" s="32"/>
      <c r="U43" s="32"/>
      <c r="V43" s="32"/>
      <c r="W43" s="32"/>
    </row>
    <row r="44" spans="1:23" x14ac:dyDescent="0.25">
      <c r="A44" s="88"/>
      <c r="B44" s="93"/>
      <c r="C44" s="93"/>
      <c r="D44" s="93"/>
      <c r="E44" s="93"/>
      <c r="F44" s="93"/>
      <c r="G44" s="93"/>
      <c r="H44" s="93"/>
      <c r="I44" s="70"/>
      <c r="J44" s="32"/>
      <c r="K44" s="32"/>
      <c r="L44" s="32"/>
      <c r="M44" s="32"/>
      <c r="N44" s="32"/>
      <c r="P44" s="32"/>
      <c r="Q44" s="32"/>
      <c r="R44" s="32"/>
      <c r="S44" s="32"/>
      <c r="T44" s="32"/>
      <c r="U44" s="32"/>
      <c r="V44" s="32"/>
      <c r="W44" s="32"/>
    </row>
    <row r="45" spans="1:23" x14ac:dyDescent="0.25">
      <c r="A45" s="88" t="s">
        <v>94</v>
      </c>
      <c r="B45" s="93">
        <v>94.236277359999391</v>
      </c>
      <c r="C45" s="93">
        <v>182.26727738000011</v>
      </c>
      <c r="D45" s="93">
        <v>9.3392905999999911</v>
      </c>
      <c r="E45" s="93">
        <v>8.748996530000003</v>
      </c>
      <c r="F45" s="93">
        <v>-11.298031619999993</v>
      </c>
      <c r="G45" s="93">
        <v>-61.966160110000018</v>
      </c>
      <c r="H45" s="93">
        <v>221.32765013999889</v>
      </c>
      <c r="I45" s="70"/>
      <c r="J45" s="32"/>
      <c r="K45" s="32"/>
      <c r="L45" s="32"/>
      <c r="M45" s="32"/>
      <c r="N45" s="32"/>
      <c r="P45" s="32"/>
      <c r="Q45" s="32"/>
      <c r="R45" s="32"/>
      <c r="S45" s="32"/>
      <c r="T45" s="32"/>
      <c r="U45" s="32"/>
      <c r="V45" s="32"/>
      <c r="W45" s="32"/>
    </row>
    <row r="46" spans="1:23" x14ac:dyDescent="0.25">
      <c r="A46" s="88" t="s">
        <v>51</v>
      </c>
      <c r="B46" s="113"/>
      <c r="C46" s="113"/>
      <c r="D46" s="113"/>
      <c r="E46" s="113"/>
      <c r="F46" s="113">
        <v>11.5625</v>
      </c>
      <c r="G46" s="113"/>
      <c r="H46" s="113">
        <v>11.5625</v>
      </c>
      <c r="I46" s="70"/>
      <c r="J46" s="32"/>
      <c r="K46" s="32"/>
      <c r="L46" s="32"/>
      <c r="M46" s="32"/>
      <c r="N46" s="32"/>
      <c r="P46" s="32"/>
      <c r="Q46" s="32"/>
      <c r="R46" s="32"/>
      <c r="S46" s="32"/>
      <c r="T46" s="32"/>
      <c r="U46" s="32"/>
      <c r="V46" s="32"/>
      <c r="W46" s="32"/>
    </row>
    <row r="47" spans="1:23" x14ac:dyDescent="0.25">
      <c r="A47" s="28" t="s">
        <v>111</v>
      </c>
      <c r="B47" s="112">
        <v>94.236277359999391</v>
      </c>
      <c r="C47" s="112">
        <v>182.26727738000011</v>
      </c>
      <c r="D47" s="112">
        <v>9.3392905999999911</v>
      </c>
      <c r="E47" s="112">
        <v>8.748996530000003</v>
      </c>
      <c r="F47" s="112">
        <v>0.26446838000000783</v>
      </c>
      <c r="G47" s="112">
        <v>-61.966160110000018</v>
      </c>
      <c r="H47" s="112">
        <v>232.89015013999889</v>
      </c>
      <c r="I47" s="70"/>
      <c r="J47" s="32"/>
      <c r="K47" s="32"/>
      <c r="L47" s="32"/>
      <c r="M47" s="32"/>
      <c r="N47" s="32"/>
      <c r="P47" s="32"/>
      <c r="Q47" s="32"/>
      <c r="R47" s="32"/>
      <c r="S47" s="32"/>
      <c r="T47" s="32"/>
      <c r="U47" s="32"/>
      <c r="V47" s="32"/>
      <c r="W47" s="32"/>
    </row>
    <row r="48" spans="1:23" x14ac:dyDescent="0.25">
      <c r="A48" s="4"/>
      <c r="B48" s="33"/>
      <c r="C48" s="33"/>
      <c r="D48" s="33"/>
      <c r="E48" s="33"/>
      <c r="F48" s="33"/>
      <c r="G48" s="33"/>
      <c r="H48" s="33"/>
      <c r="I48" s="70"/>
      <c r="J48" s="32"/>
      <c r="K48" s="32"/>
      <c r="L48" s="32"/>
      <c r="M48" s="32"/>
      <c r="N48" s="32"/>
    </row>
    <row r="49" spans="1:14" x14ac:dyDescent="0.25">
      <c r="A49" s="36"/>
      <c r="B49" s="74"/>
      <c r="C49" s="74"/>
      <c r="D49" s="74"/>
      <c r="E49" s="74"/>
      <c r="F49" s="74"/>
      <c r="G49" s="36"/>
      <c r="H49" s="6"/>
      <c r="I49" s="70"/>
      <c r="J49" s="32"/>
      <c r="K49" s="32"/>
      <c r="L49" s="32"/>
      <c r="M49" s="32"/>
      <c r="N49" s="32"/>
    </row>
    <row r="50" spans="1:14" ht="105.75" customHeight="1" x14ac:dyDescent="0.25">
      <c r="A50" s="27" t="s">
        <v>105</v>
      </c>
      <c r="B50" s="38" t="s">
        <v>52</v>
      </c>
      <c r="C50" s="38" t="s">
        <v>53</v>
      </c>
      <c r="D50" s="38" t="s">
        <v>95</v>
      </c>
      <c r="E50" s="38" t="s">
        <v>54</v>
      </c>
      <c r="F50" s="38" t="s">
        <v>55</v>
      </c>
      <c r="G50" s="38" t="s">
        <v>56</v>
      </c>
      <c r="H50" s="38" t="s">
        <v>57</v>
      </c>
      <c r="I50" s="70"/>
      <c r="J50" s="32"/>
      <c r="K50" s="32"/>
      <c r="L50" s="32"/>
      <c r="M50" s="32"/>
      <c r="N50" s="32"/>
    </row>
    <row r="51" spans="1:14" x14ac:dyDescent="0.25">
      <c r="A51" s="70" t="s">
        <v>86</v>
      </c>
      <c r="B51" s="35"/>
      <c r="C51" s="35"/>
      <c r="D51" s="35"/>
      <c r="E51" s="35"/>
      <c r="F51" s="35"/>
      <c r="G51" s="35"/>
      <c r="H51" s="35"/>
      <c r="I51" s="32"/>
      <c r="J51" s="32"/>
      <c r="K51" s="32"/>
      <c r="L51" s="32"/>
      <c r="M51" s="32"/>
      <c r="N51" s="32"/>
    </row>
    <row r="52" spans="1:14" x14ac:dyDescent="0.25">
      <c r="A52" s="70"/>
      <c r="B52" s="35"/>
      <c r="C52" s="35"/>
      <c r="D52" s="35"/>
      <c r="E52" s="35"/>
      <c r="F52" s="35"/>
      <c r="G52" s="35"/>
      <c r="H52" s="35"/>
      <c r="I52" s="32"/>
      <c r="J52" s="32"/>
      <c r="K52" s="32"/>
      <c r="L52" s="32"/>
      <c r="M52" s="32"/>
      <c r="N52" s="32"/>
    </row>
    <row r="53" spans="1:14" x14ac:dyDescent="0.25">
      <c r="A53" s="6" t="s">
        <v>83</v>
      </c>
      <c r="B53" s="98">
        <v>1791</v>
      </c>
      <c r="C53" s="98">
        <v>849</v>
      </c>
      <c r="D53" s="98">
        <v>0</v>
      </c>
      <c r="E53" s="98">
        <v>0</v>
      </c>
      <c r="F53" s="98">
        <v>0</v>
      </c>
      <c r="G53" s="98">
        <v>-64</v>
      </c>
      <c r="H53" s="98">
        <v>2576</v>
      </c>
      <c r="I53" s="110"/>
      <c r="J53" s="32"/>
      <c r="K53" s="32"/>
      <c r="L53" s="32"/>
      <c r="M53" s="32"/>
      <c r="N53" s="32"/>
    </row>
    <row r="54" spans="1:14" x14ac:dyDescent="0.25">
      <c r="A54" s="6" t="s">
        <v>30</v>
      </c>
      <c r="B54" s="98">
        <v>-220</v>
      </c>
      <c r="C54" s="98">
        <v>0</v>
      </c>
      <c r="D54" s="98">
        <v>0</v>
      </c>
      <c r="E54" s="98">
        <v>0</v>
      </c>
      <c r="F54" s="98">
        <v>0</v>
      </c>
      <c r="G54" s="98">
        <v>0</v>
      </c>
      <c r="H54" s="98">
        <v>-220</v>
      </c>
      <c r="I54" s="110"/>
      <c r="J54" s="32"/>
      <c r="K54" s="32"/>
      <c r="L54" s="32"/>
      <c r="M54" s="32"/>
      <c r="N54" s="32"/>
    </row>
    <row r="55" spans="1:14" x14ac:dyDescent="0.25">
      <c r="A55" s="4" t="s">
        <v>31</v>
      </c>
      <c r="B55" s="99">
        <v>1571</v>
      </c>
      <c r="C55" s="99">
        <v>849</v>
      </c>
      <c r="D55" s="99">
        <v>0</v>
      </c>
      <c r="E55" s="99">
        <v>0</v>
      </c>
      <c r="F55" s="99">
        <v>0</v>
      </c>
      <c r="G55" s="99">
        <v>-64</v>
      </c>
      <c r="H55" s="99">
        <v>2356</v>
      </c>
      <c r="I55" s="110"/>
      <c r="J55" s="32"/>
      <c r="K55" s="32"/>
      <c r="L55" s="32"/>
      <c r="M55" s="32"/>
      <c r="N55" s="32"/>
    </row>
    <row r="56" spans="1:14" x14ac:dyDescent="0.25">
      <c r="A56" s="10" t="s">
        <v>32</v>
      </c>
      <c r="B56" s="98">
        <v>-52</v>
      </c>
      <c r="C56" s="98">
        <v>-3</v>
      </c>
      <c r="D56" s="98"/>
      <c r="E56" s="98"/>
      <c r="F56" s="98"/>
      <c r="G56" s="98">
        <v>0.1</v>
      </c>
      <c r="H56" s="98">
        <v>-56</v>
      </c>
      <c r="I56" s="110"/>
      <c r="J56" s="32"/>
      <c r="K56" s="32"/>
      <c r="L56" s="32"/>
      <c r="M56" s="32"/>
      <c r="N56" s="32"/>
    </row>
    <row r="57" spans="1:14" x14ac:dyDescent="0.25">
      <c r="A57" s="4" t="s">
        <v>33</v>
      </c>
      <c r="B57" s="99">
        <v>1518</v>
      </c>
      <c r="C57" s="99">
        <v>846</v>
      </c>
      <c r="D57" s="99">
        <v>0</v>
      </c>
      <c r="E57" s="99">
        <v>0</v>
      </c>
      <c r="F57" s="99">
        <v>0</v>
      </c>
      <c r="G57" s="99">
        <v>-63.9</v>
      </c>
      <c r="H57" s="99">
        <v>2300</v>
      </c>
      <c r="I57" s="110"/>
      <c r="J57" s="32"/>
      <c r="K57" s="32"/>
      <c r="L57" s="32"/>
      <c r="M57" s="32"/>
      <c r="N57" s="32"/>
    </row>
    <row r="58" spans="1:14" x14ac:dyDescent="0.25">
      <c r="A58" s="10"/>
      <c r="B58" s="100"/>
      <c r="C58" s="100"/>
      <c r="D58" s="100"/>
      <c r="E58" s="100"/>
      <c r="F58" s="100"/>
      <c r="G58" s="100"/>
      <c r="H58" s="100"/>
      <c r="I58" s="110"/>
      <c r="J58" s="32"/>
      <c r="K58" s="32"/>
      <c r="L58" s="32"/>
      <c r="M58" s="32"/>
      <c r="N58" s="32"/>
    </row>
    <row r="59" spans="1:14" x14ac:dyDescent="0.25">
      <c r="A59" s="10" t="s">
        <v>34</v>
      </c>
      <c r="B59" s="100">
        <v>65</v>
      </c>
      <c r="C59" s="100">
        <v>651</v>
      </c>
      <c r="D59" s="100">
        <v>4</v>
      </c>
      <c r="E59" s="100">
        <v>0</v>
      </c>
      <c r="F59" s="100">
        <v>5</v>
      </c>
      <c r="G59" s="100">
        <v>1</v>
      </c>
      <c r="H59" s="98">
        <v>724</v>
      </c>
      <c r="I59" s="110"/>
      <c r="J59" s="32"/>
      <c r="K59" s="32"/>
      <c r="L59" s="32"/>
      <c r="M59" s="32"/>
      <c r="N59" s="32"/>
    </row>
    <row r="60" spans="1:14" x14ac:dyDescent="0.25">
      <c r="A60" s="6" t="s">
        <v>91</v>
      </c>
      <c r="B60" s="100">
        <v>59</v>
      </c>
      <c r="C60" s="100">
        <v>130</v>
      </c>
      <c r="D60" s="100">
        <v>0</v>
      </c>
      <c r="E60" s="100">
        <v>0</v>
      </c>
      <c r="F60" s="100">
        <v>1</v>
      </c>
      <c r="G60" s="100">
        <v>0</v>
      </c>
      <c r="H60" s="98">
        <v>189</v>
      </c>
      <c r="I60" s="110"/>
      <c r="J60" s="32"/>
      <c r="K60" s="32"/>
      <c r="L60" s="32"/>
      <c r="M60" s="32"/>
      <c r="N60" s="32"/>
    </row>
    <row r="61" spans="1:14" x14ac:dyDescent="0.25">
      <c r="A61" s="6" t="s">
        <v>35</v>
      </c>
      <c r="B61" s="100">
        <v>15</v>
      </c>
      <c r="C61" s="100">
        <v>157</v>
      </c>
      <c r="D61" s="100">
        <v>0</v>
      </c>
      <c r="E61" s="100">
        <v>0</v>
      </c>
      <c r="F61" s="100">
        <v>0</v>
      </c>
      <c r="G61" s="100">
        <v>13</v>
      </c>
      <c r="H61" s="98">
        <v>184</v>
      </c>
      <c r="I61" s="110"/>
      <c r="J61" s="32"/>
      <c r="K61" s="32"/>
      <c r="L61" s="32"/>
      <c r="M61" s="32"/>
      <c r="N61" s="32"/>
    </row>
    <row r="62" spans="1:14" x14ac:dyDescent="0.25">
      <c r="A62" s="10" t="s">
        <v>36</v>
      </c>
      <c r="B62" s="100">
        <v>0</v>
      </c>
      <c r="C62" s="100">
        <v>971</v>
      </c>
      <c r="D62" s="100">
        <v>0</v>
      </c>
      <c r="E62" s="100">
        <v>0</v>
      </c>
      <c r="F62" s="100">
        <v>0</v>
      </c>
      <c r="G62" s="100">
        <v>0</v>
      </c>
      <c r="H62" s="98">
        <v>971</v>
      </c>
      <c r="I62" s="110"/>
      <c r="J62" s="32"/>
      <c r="K62" s="32"/>
      <c r="L62" s="32"/>
      <c r="M62" s="32"/>
      <c r="N62" s="32"/>
    </row>
    <row r="63" spans="1:14" x14ac:dyDescent="0.25">
      <c r="A63" s="10" t="s">
        <v>37</v>
      </c>
      <c r="B63" s="100">
        <v>18</v>
      </c>
      <c r="C63" s="100">
        <v>2</v>
      </c>
      <c r="D63" s="100">
        <v>62</v>
      </c>
      <c r="E63" s="100">
        <v>34</v>
      </c>
      <c r="F63" s="100">
        <v>0</v>
      </c>
      <c r="G63" s="100">
        <v>-49</v>
      </c>
      <c r="H63" s="98">
        <v>66</v>
      </c>
      <c r="I63" s="110"/>
      <c r="J63" s="32"/>
      <c r="K63" s="32"/>
      <c r="L63" s="32"/>
      <c r="M63" s="32"/>
      <c r="N63" s="32"/>
    </row>
    <row r="64" spans="1:14" x14ac:dyDescent="0.25">
      <c r="A64" s="10" t="s">
        <v>38</v>
      </c>
      <c r="B64" s="100">
        <v>0</v>
      </c>
      <c r="C64" s="100">
        <v>31</v>
      </c>
      <c r="D64" s="100">
        <v>0</v>
      </c>
      <c r="E64" s="100">
        <v>8</v>
      </c>
      <c r="F64" s="100">
        <v>96</v>
      </c>
      <c r="G64" s="100">
        <v>-10</v>
      </c>
      <c r="H64" s="98">
        <v>125</v>
      </c>
      <c r="I64" s="110"/>
      <c r="J64" s="32"/>
      <c r="K64" s="32"/>
      <c r="L64" s="32"/>
      <c r="M64" s="32"/>
      <c r="N64" s="32"/>
    </row>
    <row r="65" spans="1:14" x14ac:dyDescent="0.25">
      <c r="A65" s="5" t="s">
        <v>112</v>
      </c>
      <c r="B65" s="100">
        <v>0</v>
      </c>
      <c r="C65" s="100">
        <v>-1</v>
      </c>
      <c r="D65" s="100">
        <v>0</v>
      </c>
      <c r="E65" s="100">
        <v>0</v>
      </c>
      <c r="F65" s="100">
        <v>1</v>
      </c>
      <c r="G65" s="100">
        <v>0</v>
      </c>
      <c r="H65" s="98">
        <v>0</v>
      </c>
      <c r="I65" s="110"/>
      <c r="J65" s="32"/>
      <c r="K65" s="32"/>
      <c r="L65" s="32"/>
      <c r="M65" s="32"/>
      <c r="N65" s="32"/>
    </row>
    <row r="66" spans="1:14" x14ac:dyDescent="0.25">
      <c r="A66" s="4" t="s">
        <v>39</v>
      </c>
      <c r="B66" s="99">
        <v>1675</v>
      </c>
      <c r="C66" s="99">
        <v>2786</v>
      </c>
      <c r="D66" s="99">
        <v>65</v>
      </c>
      <c r="E66" s="99">
        <v>41</v>
      </c>
      <c r="F66" s="99">
        <v>102</v>
      </c>
      <c r="G66" s="99">
        <v>-110</v>
      </c>
      <c r="H66" s="99">
        <v>4560</v>
      </c>
      <c r="I66" s="110"/>
      <c r="J66" s="32"/>
      <c r="K66" s="32"/>
      <c r="L66" s="32"/>
      <c r="M66" s="32"/>
      <c r="N66" s="32"/>
    </row>
    <row r="67" spans="1:14" x14ac:dyDescent="0.25">
      <c r="A67" s="10"/>
      <c r="B67" s="100"/>
      <c r="C67" s="100"/>
      <c r="D67" s="100"/>
      <c r="E67" s="100"/>
      <c r="F67" s="100"/>
      <c r="G67" s="100"/>
      <c r="H67" s="100"/>
      <c r="I67" s="110"/>
      <c r="J67" s="32"/>
      <c r="K67" s="32"/>
      <c r="L67" s="32"/>
      <c r="M67" s="32"/>
      <c r="N67" s="32"/>
    </row>
    <row r="68" spans="1:14" x14ac:dyDescent="0.25">
      <c r="A68" s="10" t="s">
        <v>59</v>
      </c>
      <c r="B68" s="100">
        <v>-1157</v>
      </c>
      <c r="C68" s="100">
        <v>-2087</v>
      </c>
      <c r="D68" s="100">
        <v>0</v>
      </c>
      <c r="E68" s="100">
        <v>0</v>
      </c>
      <c r="F68" s="100">
        <v>0</v>
      </c>
      <c r="G68" s="100">
        <v>84</v>
      </c>
      <c r="H68" s="100">
        <v>-3160</v>
      </c>
      <c r="I68" s="110"/>
      <c r="J68" s="32"/>
      <c r="K68" s="32"/>
      <c r="L68" s="32"/>
      <c r="M68" s="32"/>
      <c r="N68" s="32"/>
    </row>
    <row r="69" spans="1:14" x14ac:dyDescent="0.25">
      <c r="A69" s="10" t="s">
        <v>41</v>
      </c>
      <c r="B69" s="100">
        <v>24</v>
      </c>
      <c r="C69" s="100">
        <v>5</v>
      </c>
      <c r="D69" s="100">
        <v>0</v>
      </c>
      <c r="E69" s="100">
        <v>0</v>
      </c>
      <c r="F69" s="100">
        <v>0</v>
      </c>
      <c r="G69" s="100">
        <v>0</v>
      </c>
      <c r="H69" s="100">
        <v>30</v>
      </c>
      <c r="I69" s="110"/>
      <c r="J69" s="32"/>
      <c r="K69" s="32"/>
      <c r="L69" s="32"/>
      <c r="M69" s="32"/>
      <c r="N69" s="32"/>
    </row>
    <row r="70" spans="1:14" x14ac:dyDescent="0.25">
      <c r="A70" s="4" t="s">
        <v>60</v>
      </c>
      <c r="B70" s="101">
        <v>-1133</v>
      </c>
      <c r="C70" s="101">
        <v>-2082</v>
      </c>
      <c r="D70" s="101">
        <v>0</v>
      </c>
      <c r="E70" s="101">
        <v>0</v>
      </c>
      <c r="F70" s="101">
        <v>0</v>
      </c>
      <c r="G70" s="101">
        <v>84</v>
      </c>
      <c r="H70" s="101">
        <v>-3130</v>
      </c>
      <c r="I70" s="110"/>
      <c r="J70" s="32"/>
      <c r="K70" s="32"/>
      <c r="L70" s="32"/>
      <c r="M70" s="32"/>
      <c r="N70" s="32"/>
    </row>
    <row r="71" spans="1:14" x14ac:dyDescent="0.25">
      <c r="A71" s="10"/>
      <c r="B71" s="100"/>
      <c r="C71" s="100"/>
      <c r="D71" s="100"/>
      <c r="E71" s="100"/>
      <c r="F71" s="100"/>
      <c r="G71" s="100"/>
      <c r="H71" s="100"/>
      <c r="I71" s="110"/>
      <c r="J71" s="32"/>
      <c r="K71" s="32"/>
      <c r="L71" s="32"/>
      <c r="M71" s="32"/>
      <c r="N71" s="32"/>
    </row>
    <row r="72" spans="1:14" x14ac:dyDescent="0.25">
      <c r="A72" s="10" t="s">
        <v>43</v>
      </c>
      <c r="B72" s="100">
        <v>-112</v>
      </c>
      <c r="C72" s="100">
        <v>-92</v>
      </c>
      <c r="D72" s="100">
        <v>-41</v>
      </c>
      <c r="E72" s="100">
        <v>-27</v>
      </c>
      <c r="F72" s="100">
        <v>-58</v>
      </c>
      <c r="G72" s="100">
        <v>26</v>
      </c>
      <c r="H72" s="100">
        <v>-304</v>
      </c>
      <c r="I72" s="110"/>
      <c r="J72" s="32"/>
      <c r="K72" s="32"/>
      <c r="L72" s="32"/>
      <c r="M72" s="32"/>
      <c r="N72" s="32"/>
    </row>
    <row r="73" spans="1:14" x14ac:dyDescent="0.25">
      <c r="A73" s="10" t="s">
        <v>44</v>
      </c>
      <c r="B73" s="100">
        <v>-3</v>
      </c>
      <c r="C73" s="100">
        <v>-3</v>
      </c>
      <c r="D73" s="100">
        <v>-1</v>
      </c>
      <c r="E73" s="100">
        <v>0</v>
      </c>
      <c r="F73" s="100">
        <v>0</v>
      </c>
      <c r="G73" s="100">
        <v>0</v>
      </c>
      <c r="H73" s="100">
        <v>-7</v>
      </c>
      <c r="I73" s="110"/>
      <c r="J73" s="32"/>
      <c r="K73" s="32"/>
      <c r="L73" s="32"/>
      <c r="M73" s="32"/>
      <c r="N73" s="32"/>
    </row>
    <row r="74" spans="1:14" x14ac:dyDescent="0.25">
      <c r="A74" s="10" t="s">
        <v>61</v>
      </c>
      <c r="B74" s="100">
        <v>-243</v>
      </c>
      <c r="C74" s="100">
        <v>-7</v>
      </c>
      <c r="D74" s="100">
        <v>0</v>
      </c>
      <c r="E74" s="100">
        <v>0</v>
      </c>
      <c r="F74" s="100">
        <v>0</v>
      </c>
      <c r="G74" s="100">
        <v>21</v>
      </c>
      <c r="H74" s="100">
        <v>-229</v>
      </c>
      <c r="I74" s="110"/>
      <c r="J74" s="32"/>
      <c r="K74" s="32"/>
      <c r="L74" s="32"/>
      <c r="M74" s="32"/>
      <c r="N74" s="32"/>
    </row>
    <row r="75" spans="1:14" x14ac:dyDescent="0.25">
      <c r="A75" s="10" t="s">
        <v>45</v>
      </c>
      <c r="B75" s="100">
        <v>-4</v>
      </c>
      <c r="C75" s="100">
        <v>-7</v>
      </c>
      <c r="D75" s="100">
        <v>0</v>
      </c>
      <c r="E75" s="100">
        <v>0</v>
      </c>
      <c r="F75" s="100">
        <v>0</v>
      </c>
      <c r="G75" s="100">
        <v>0</v>
      </c>
      <c r="H75" s="100">
        <v>-11</v>
      </c>
      <c r="I75" s="110"/>
      <c r="J75" s="32"/>
      <c r="K75" s="32"/>
      <c r="L75" s="32"/>
      <c r="M75" s="32"/>
      <c r="N75" s="32"/>
    </row>
    <row r="76" spans="1:14" x14ac:dyDescent="0.25">
      <c r="A76" s="10" t="s">
        <v>46</v>
      </c>
      <c r="B76" s="100">
        <v>-4</v>
      </c>
      <c r="C76" s="100">
        <v>-120</v>
      </c>
      <c r="D76" s="100">
        <v>0</v>
      </c>
      <c r="E76" s="100">
        <v>0</v>
      </c>
      <c r="F76" s="100">
        <v>-24</v>
      </c>
      <c r="G76" s="100">
        <v>-21</v>
      </c>
      <c r="H76" s="100">
        <v>-170</v>
      </c>
      <c r="I76" s="110"/>
      <c r="J76" s="32"/>
      <c r="K76" s="32"/>
      <c r="L76" s="32"/>
      <c r="M76" s="32"/>
      <c r="N76" s="32"/>
    </row>
    <row r="77" spans="1:14" x14ac:dyDescent="0.25">
      <c r="A77" s="10" t="s">
        <v>47</v>
      </c>
      <c r="B77" s="100">
        <v>-3</v>
      </c>
      <c r="C77" s="100">
        <v>-9</v>
      </c>
      <c r="D77" s="100">
        <v>-13</v>
      </c>
      <c r="E77" s="100">
        <v>-3</v>
      </c>
      <c r="F77" s="100">
        <v>-9</v>
      </c>
      <c r="G77" s="100">
        <v>9</v>
      </c>
      <c r="H77" s="100">
        <v>-28</v>
      </c>
      <c r="I77" s="110"/>
      <c r="J77" s="32"/>
      <c r="K77" s="32"/>
      <c r="L77" s="32"/>
      <c r="M77" s="32"/>
      <c r="N77" s="32"/>
    </row>
    <row r="78" spans="1:14" x14ac:dyDescent="0.25">
      <c r="A78" s="4" t="s">
        <v>48</v>
      </c>
      <c r="B78" s="101">
        <v>-369</v>
      </c>
      <c r="C78" s="101">
        <v>-239</v>
      </c>
      <c r="D78" s="101">
        <v>-55</v>
      </c>
      <c r="E78" s="101">
        <v>-31</v>
      </c>
      <c r="F78" s="101">
        <v>-91</v>
      </c>
      <c r="G78" s="101">
        <v>35</v>
      </c>
      <c r="H78" s="101">
        <v>-749</v>
      </c>
      <c r="I78" s="110"/>
      <c r="J78" s="32"/>
      <c r="K78" s="32"/>
      <c r="L78" s="32"/>
      <c r="M78" s="32"/>
      <c r="N78" s="32"/>
    </row>
    <row r="79" spans="1:14" x14ac:dyDescent="0.25">
      <c r="A79" s="10"/>
      <c r="B79" s="100"/>
      <c r="C79" s="100"/>
      <c r="D79" s="100"/>
      <c r="E79" s="100"/>
      <c r="F79" s="100"/>
      <c r="G79" s="100"/>
      <c r="H79" s="100"/>
      <c r="I79" s="110"/>
      <c r="J79" s="32"/>
      <c r="K79" s="32"/>
      <c r="L79" s="32"/>
      <c r="M79" s="32"/>
      <c r="N79" s="32"/>
    </row>
    <row r="80" spans="1:14" x14ac:dyDescent="0.25">
      <c r="A80" s="4" t="s">
        <v>113</v>
      </c>
      <c r="B80" s="101">
        <v>173</v>
      </c>
      <c r="C80" s="101">
        <v>465</v>
      </c>
      <c r="D80" s="101">
        <v>11</v>
      </c>
      <c r="E80" s="101">
        <v>11</v>
      </c>
      <c r="F80" s="101">
        <v>11</v>
      </c>
      <c r="G80" s="101">
        <v>10</v>
      </c>
      <c r="H80" s="101">
        <v>680</v>
      </c>
      <c r="I80" s="110"/>
      <c r="J80" s="32"/>
      <c r="K80" s="32"/>
      <c r="L80" s="32"/>
      <c r="M80" s="32"/>
      <c r="N80" s="32"/>
    </row>
    <row r="81" spans="1:23" x14ac:dyDescent="0.25">
      <c r="B81" s="100"/>
      <c r="C81" s="100"/>
      <c r="D81" s="100"/>
      <c r="E81" s="100"/>
      <c r="F81" s="100"/>
      <c r="G81" s="100"/>
      <c r="H81" s="100"/>
      <c r="I81" s="110"/>
      <c r="J81" s="32"/>
      <c r="K81" s="32"/>
      <c r="L81" s="32"/>
      <c r="M81" s="32"/>
      <c r="N81" s="32"/>
    </row>
    <row r="82" spans="1:23" x14ac:dyDescent="0.25">
      <c r="A82" s="10" t="s">
        <v>49</v>
      </c>
      <c r="B82" s="102">
        <v>-34</v>
      </c>
      <c r="C82" s="102">
        <v>-115</v>
      </c>
      <c r="D82" s="102">
        <v>-3</v>
      </c>
      <c r="E82" s="102">
        <v>-2</v>
      </c>
      <c r="F82" s="102">
        <v>31</v>
      </c>
      <c r="G82" s="102">
        <v>-3</v>
      </c>
      <c r="H82" s="102">
        <v>-126</v>
      </c>
      <c r="I82" s="110"/>
      <c r="J82" s="32"/>
      <c r="K82" s="32"/>
      <c r="L82" s="32"/>
      <c r="M82" s="32"/>
      <c r="N82" s="32"/>
    </row>
    <row r="83" spans="1:23" x14ac:dyDescent="0.25">
      <c r="A83" s="73" t="s">
        <v>114</v>
      </c>
      <c r="B83" s="103">
        <v>139</v>
      </c>
      <c r="C83" s="103">
        <v>350</v>
      </c>
      <c r="D83" s="103">
        <v>8</v>
      </c>
      <c r="E83" s="103">
        <v>9</v>
      </c>
      <c r="F83" s="103">
        <v>42</v>
      </c>
      <c r="G83" s="103">
        <v>7</v>
      </c>
      <c r="H83" s="103">
        <v>554</v>
      </c>
      <c r="I83" s="110"/>
      <c r="J83" s="32"/>
      <c r="K83" s="32"/>
      <c r="L83" s="32"/>
      <c r="M83" s="32"/>
      <c r="N83" s="32"/>
    </row>
    <row r="84" spans="1:23" x14ac:dyDescent="0.25">
      <c r="A84" s="10"/>
      <c r="B84" s="100"/>
      <c r="C84" s="100"/>
      <c r="D84" s="100"/>
      <c r="E84" s="100"/>
      <c r="F84" s="100"/>
      <c r="G84" s="100"/>
      <c r="H84" s="100"/>
      <c r="I84" s="110"/>
      <c r="J84" s="32"/>
      <c r="K84" s="32"/>
      <c r="L84" s="32"/>
      <c r="M84" s="32"/>
      <c r="N84" s="32"/>
    </row>
    <row r="85" spans="1:23" x14ac:dyDescent="0.25">
      <c r="A85" s="73" t="s">
        <v>87</v>
      </c>
      <c r="B85" s="103"/>
      <c r="C85" s="103"/>
      <c r="D85" s="103"/>
      <c r="E85" s="103"/>
      <c r="F85" s="103"/>
      <c r="G85" s="103"/>
      <c r="H85" s="103"/>
      <c r="I85" s="110"/>
      <c r="J85" s="32"/>
      <c r="K85" s="32"/>
      <c r="L85" s="32"/>
      <c r="M85" s="32"/>
      <c r="N85" s="32"/>
    </row>
    <row r="86" spans="1:23" x14ac:dyDescent="0.25">
      <c r="A86" s="10" t="s">
        <v>109</v>
      </c>
      <c r="B86" s="100">
        <v>0</v>
      </c>
      <c r="C86" s="100">
        <v>0</v>
      </c>
      <c r="D86" s="100">
        <v>-15</v>
      </c>
      <c r="E86" s="100">
        <v>0</v>
      </c>
      <c r="F86" s="100">
        <v>0</v>
      </c>
      <c r="G86" s="100">
        <v>0</v>
      </c>
      <c r="H86" s="100">
        <v>-15</v>
      </c>
      <c r="I86" s="110"/>
      <c r="J86" s="32"/>
      <c r="K86" s="32"/>
      <c r="L86" s="32"/>
      <c r="M86" s="32"/>
      <c r="N86" s="32"/>
    </row>
    <row r="87" spans="1:23" x14ac:dyDescent="0.25">
      <c r="A87" s="10"/>
      <c r="B87" s="103"/>
      <c r="C87" s="103"/>
      <c r="D87" s="103"/>
      <c r="E87" s="103"/>
      <c r="F87" s="103"/>
      <c r="G87" s="103"/>
      <c r="H87" s="103"/>
      <c r="I87" s="110"/>
      <c r="J87" s="32"/>
      <c r="K87" s="32"/>
      <c r="L87" s="32"/>
      <c r="M87" s="32"/>
      <c r="N87" s="32"/>
    </row>
    <row r="88" spans="1:23" x14ac:dyDescent="0.25">
      <c r="A88" s="37" t="s">
        <v>110</v>
      </c>
      <c r="B88" s="99">
        <v>139</v>
      </c>
      <c r="C88" s="99">
        <v>350</v>
      </c>
      <c r="D88" s="99">
        <v>-7</v>
      </c>
      <c r="E88" s="99">
        <v>9</v>
      </c>
      <c r="F88" s="99">
        <v>42</v>
      </c>
      <c r="G88" s="99">
        <v>7</v>
      </c>
      <c r="H88" s="99">
        <v>539</v>
      </c>
      <c r="I88" s="110"/>
      <c r="J88" s="32"/>
      <c r="K88" s="32"/>
      <c r="L88" s="32"/>
      <c r="M88" s="32"/>
      <c r="N88" s="32"/>
    </row>
    <row r="89" spans="1:23" x14ac:dyDescent="0.25">
      <c r="A89" s="89"/>
      <c r="B89" s="98"/>
      <c r="C89" s="98"/>
      <c r="D89" s="98"/>
      <c r="E89" s="98"/>
      <c r="F89" s="98"/>
      <c r="G89" s="98"/>
      <c r="H89" s="98"/>
      <c r="I89" s="110"/>
      <c r="J89" s="32"/>
      <c r="K89" s="32"/>
      <c r="L89" s="32"/>
      <c r="M89" s="32"/>
      <c r="N89" s="32"/>
    </row>
    <row r="90" spans="1:23" x14ac:dyDescent="0.25">
      <c r="A90" s="73" t="s">
        <v>93</v>
      </c>
      <c r="B90" s="104"/>
      <c r="C90" s="104"/>
      <c r="D90" s="104"/>
      <c r="E90" s="104"/>
      <c r="F90" s="104"/>
      <c r="G90" s="104"/>
      <c r="H90" s="104"/>
      <c r="I90" s="110"/>
      <c r="J90" s="32"/>
      <c r="K90" s="32"/>
      <c r="L90" s="32"/>
      <c r="M90" s="32"/>
      <c r="N90" s="32"/>
      <c r="P90" s="32"/>
      <c r="Q90" s="32"/>
      <c r="R90" s="32"/>
      <c r="S90" s="32"/>
      <c r="T90" s="32"/>
      <c r="U90" s="32"/>
      <c r="V90" s="32"/>
      <c r="W90" s="32"/>
    </row>
    <row r="91" spans="1:23" x14ac:dyDescent="0.25">
      <c r="A91" s="88" t="s">
        <v>66</v>
      </c>
      <c r="B91" s="98">
        <v>0</v>
      </c>
      <c r="C91" s="98">
        <v>0</v>
      </c>
      <c r="D91" s="98">
        <v>0</v>
      </c>
      <c r="E91" s="98">
        <v>0</v>
      </c>
      <c r="F91" s="98">
        <v>0</v>
      </c>
      <c r="G91" s="98">
        <v>0</v>
      </c>
      <c r="H91" s="98">
        <v>0</v>
      </c>
      <c r="I91" s="110"/>
      <c r="J91" s="32"/>
      <c r="K91" s="32"/>
      <c r="L91" s="32"/>
      <c r="M91" s="32"/>
      <c r="N91" s="32"/>
      <c r="P91" s="32"/>
      <c r="Q91" s="32"/>
      <c r="R91" s="32"/>
      <c r="S91" s="32"/>
      <c r="T91" s="32"/>
      <c r="U91" s="32"/>
      <c r="V91" s="32"/>
      <c r="W91" s="32"/>
    </row>
    <row r="92" spans="1:23" x14ac:dyDescent="0.25">
      <c r="A92" s="88"/>
      <c r="B92" s="98"/>
      <c r="C92" s="98"/>
      <c r="D92" s="98"/>
      <c r="E92" s="98"/>
      <c r="F92" s="98"/>
      <c r="G92" s="98"/>
      <c r="H92" s="98"/>
      <c r="I92" s="110"/>
      <c r="J92" s="32"/>
      <c r="K92" s="32"/>
      <c r="L92" s="32"/>
      <c r="M92" s="32"/>
      <c r="N92" s="32"/>
      <c r="P92" s="32"/>
      <c r="Q92" s="32"/>
      <c r="R92" s="32"/>
      <c r="S92" s="32"/>
      <c r="T92" s="32"/>
      <c r="U92" s="32"/>
      <c r="V92" s="32"/>
      <c r="W92" s="32"/>
    </row>
    <row r="93" spans="1:23" x14ac:dyDescent="0.25">
      <c r="A93" s="88" t="s">
        <v>94</v>
      </c>
      <c r="B93" s="100">
        <v>139</v>
      </c>
      <c r="C93" s="100">
        <v>349</v>
      </c>
      <c r="D93" s="100">
        <v>-7</v>
      </c>
      <c r="E93" s="100">
        <v>9</v>
      </c>
      <c r="F93" s="100">
        <v>37</v>
      </c>
      <c r="G93" s="100">
        <v>8</v>
      </c>
      <c r="H93" s="100">
        <v>535</v>
      </c>
      <c r="I93" s="110"/>
      <c r="J93" s="32"/>
      <c r="K93" s="32"/>
      <c r="L93" s="32"/>
      <c r="M93" s="32"/>
      <c r="N93" s="32"/>
      <c r="P93" s="32"/>
      <c r="Q93" s="32"/>
      <c r="R93" s="32"/>
      <c r="S93" s="32"/>
      <c r="T93" s="32"/>
      <c r="U93" s="32"/>
      <c r="V93" s="32"/>
      <c r="W93" s="32"/>
    </row>
    <row r="94" spans="1:23" x14ac:dyDescent="0.25">
      <c r="A94" s="88" t="s">
        <v>51</v>
      </c>
      <c r="B94" s="102">
        <v>0</v>
      </c>
      <c r="C94" s="102">
        <v>0</v>
      </c>
      <c r="D94" s="102">
        <v>0</v>
      </c>
      <c r="E94" s="102">
        <v>0</v>
      </c>
      <c r="F94" s="102">
        <v>5</v>
      </c>
      <c r="G94" s="102">
        <v>0</v>
      </c>
      <c r="H94" s="102">
        <v>5</v>
      </c>
      <c r="I94" s="110"/>
      <c r="J94" s="32"/>
      <c r="K94" s="32"/>
      <c r="L94" s="32"/>
      <c r="M94" s="32"/>
      <c r="N94" s="32"/>
      <c r="P94" s="32"/>
      <c r="Q94" s="32"/>
      <c r="R94" s="32"/>
      <c r="S94" s="32"/>
      <c r="T94" s="32"/>
      <c r="U94" s="32"/>
      <c r="V94" s="32"/>
      <c r="W94" s="32"/>
    </row>
    <row r="95" spans="1:23" x14ac:dyDescent="0.25">
      <c r="A95" s="28" t="s">
        <v>111</v>
      </c>
      <c r="B95" s="114">
        <v>139</v>
      </c>
      <c r="C95" s="114">
        <v>349</v>
      </c>
      <c r="D95" s="114">
        <v>-7</v>
      </c>
      <c r="E95" s="114">
        <v>9</v>
      </c>
      <c r="F95" s="114">
        <v>42</v>
      </c>
      <c r="G95" s="114">
        <v>8</v>
      </c>
      <c r="H95" s="114">
        <v>540</v>
      </c>
      <c r="I95" s="110"/>
      <c r="J95" s="32"/>
      <c r="K95" s="32"/>
      <c r="L95" s="32"/>
      <c r="M95" s="32"/>
      <c r="N95" s="32"/>
      <c r="P95" s="32"/>
      <c r="Q95" s="32"/>
      <c r="R95" s="32"/>
      <c r="S95" s="32"/>
      <c r="T95" s="32"/>
      <c r="U95" s="32"/>
      <c r="V95" s="32"/>
      <c r="W95" s="32"/>
    </row>
    <row r="97" spans="2:8" x14ac:dyDescent="0.25">
      <c r="B97" s="105"/>
      <c r="C97" s="105"/>
      <c r="D97" s="105"/>
      <c r="E97" s="105"/>
      <c r="F97" s="105"/>
      <c r="G97" s="105"/>
      <c r="H97" s="105"/>
    </row>
  </sheetData>
  <pageMargins left="0.7" right="0.7" top="0.75" bottom="0.75" header="0.3" footer="0.3"/>
  <pageSetup paperSize="9" scale="48" orientation="portrait" r:id="rId1"/>
  <rowBreaks count="1" manualBreakCount="1">
    <brk id="46" max="7" man="1"/>
  </rowBreaks>
  <colBreaks count="1" manualBreakCount="1">
    <brk id="7" max="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Consolidated BS</vt:lpstr>
      <vt:lpstr>Consolidated IS</vt:lpstr>
      <vt:lpstr>Cons. stat. of CIE</vt:lpstr>
      <vt:lpstr>Segmented Balance Sheet</vt:lpstr>
      <vt:lpstr>Segmented IS</vt:lpstr>
      <vt:lpstr>'Cons. stat. of CIE'!Afdrukbereik</vt:lpstr>
      <vt:lpstr>'Consolidated BS'!Afdrukbereik</vt:lpstr>
      <vt:lpstr>'Consolidated IS'!Afdrukbereik</vt:lpstr>
      <vt:lpstr>'Segmented Balance Sheet'!Afdrukbereik</vt:lpstr>
      <vt:lpstr>'Segmented IS'!Afdrukbereik</vt:lpstr>
    </vt:vector>
  </TitlesOfParts>
  <Company>ASR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Vloet W.E.M. (Helma)</dc:creator>
  <cp:lastModifiedBy>Warmerdam Y.E.L. (Yvo)</cp:lastModifiedBy>
  <cp:lastPrinted>2020-02-17T08:19:46Z</cp:lastPrinted>
  <dcterms:created xsi:type="dcterms:W3CDTF">2016-08-09T10:44:13Z</dcterms:created>
  <dcterms:modified xsi:type="dcterms:W3CDTF">2020-08-24T15:49:15Z</dcterms:modified>
</cp:coreProperties>
</file>